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omail-my.sharepoint.com/personal/mkiper_unomaha_edu/Documents/2020 Census/"/>
    </mc:Choice>
  </mc:AlternateContent>
  <xr:revisionPtr revIDLastSave="0" documentId="8_{3C501FB6-0FAF-4D7F-B180-F1E7ED262D06}" xr6:coauthVersionLast="47" xr6:coauthVersionMax="47" xr10:uidLastSave="{00000000-0000-0000-0000-000000000000}"/>
  <bookViews>
    <workbookView xWindow="-108" yWindow="-108" windowWidth="23256" windowHeight="12576" xr2:uid="{5F0AC3A4-8BB2-46DD-AD40-DB47CA91258A}"/>
  </bookViews>
  <sheets>
    <sheet name="2010-20Unicam Pop Ch formatted" sheetId="1" r:id="rId1"/>
    <sheet name="2010-20Unicam Sorted" sheetId="2" r:id="rId2"/>
  </sheets>
  <definedNames>
    <definedName name="_xlnm.Print_Titles" localSheetId="0">'2010-20Unicam Pop Ch formatted'!$5:$6</definedName>
    <definedName name="_xlnm.Print_Titles" localSheetId="1">'2010-20Unicam Sorted'!$5:$6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2" l="1"/>
  <c r="I56" i="2" s="1"/>
  <c r="E56" i="2"/>
  <c r="F56" i="2" s="1"/>
  <c r="H55" i="2"/>
  <c r="I55" i="2" s="1"/>
  <c r="E55" i="2"/>
  <c r="F55" i="2" s="1"/>
  <c r="H54" i="2"/>
  <c r="I54" i="2" s="1"/>
  <c r="E54" i="2"/>
  <c r="F54" i="2" s="1"/>
  <c r="H53" i="2"/>
  <c r="I53" i="2" s="1"/>
  <c r="E53" i="2"/>
  <c r="F53" i="2" s="1"/>
  <c r="H52" i="2"/>
  <c r="I52" i="2" s="1"/>
  <c r="E52" i="2"/>
  <c r="F52" i="2" s="1"/>
  <c r="H51" i="2"/>
  <c r="I51" i="2" s="1"/>
  <c r="E51" i="2"/>
  <c r="F51" i="2" s="1"/>
  <c r="H50" i="2"/>
  <c r="I50" i="2" s="1"/>
  <c r="E50" i="2"/>
  <c r="F50" i="2" s="1"/>
  <c r="H49" i="2"/>
  <c r="I49" i="2" s="1"/>
  <c r="E49" i="2"/>
  <c r="F49" i="2" s="1"/>
  <c r="H48" i="2"/>
  <c r="I48" i="2" s="1"/>
  <c r="E48" i="2"/>
  <c r="F48" i="2" s="1"/>
  <c r="H47" i="2"/>
  <c r="I47" i="2" s="1"/>
  <c r="E47" i="2"/>
  <c r="F47" i="2" s="1"/>
  <c r="H46" i="2"/>
  <c r="I46" i="2" s="1"/>
  <c r="E46" i="2"/>
  <c r="F46" i="2" s="1"/>
  <c r="H45" i="2"/>
  <c r="I45" i="2" s="1"/>
  <c r="E45" i="2"/>
  <c r="F45" i="2" s="1"/>
  <c r="H44" i="2"/>
  <c r="I44" i="2" s="1"/>
  <c r="E44" i="2"/>
  <c r="F44" i="2" s="1"/>
  <c r="H43" i="2"/>
  <c r="I43" i="2" s="1"/>
  <c r="E43" i="2"/>
  <c r="F43" i="2" s="1"/>
  <c r="H42" i="2"/>
  <c r="I42" i="2" s="1"/>
  <c r="E42" i="2"/>
  <c r="F42" i="2" s="1"/>
  <c r="H41" i="2"/>
  <c r="I41" i="2" s="1"/>
  <c r="E41" i="2"/>
  <c r="F41" i="2" s="1"/>
  <c r="H40" i="2"/>
  <c r="I40" i="2" s="1"/>
  <c r="E40" i="2"/>
  <c r="F40" i="2" s="1"/>
  <c r="H39" i="2"/>
  <c r="I39" i="2" s="1"/>
  <c r="E39" i="2"/>
  <c r="F39" i="2" s="1"/>
  <c r="H38" i="2"/>
  <c r="I38" i="2" s="1"/>
  <c r="E38" i="2"/>
  <c r="F38" i="2" s="1"/>
  <c r="H37" i="2"/>
  <c r="I37" i="2" s="1"/>
  <c r="E37" i="2"/>
  <c r="F37" i="2" s="1"/>
  <c r="H36" i="2"/>
  <c r="I36" i="2" s="1"/>
  <c r="E36" i="2"/>
  <c r="F36" i="2" s="1"/>
  <c r="H35" i="2"/>
  <c r="I35" i="2" s="1"/>
  <c r="E35" i="2"/>
  <c r="F35" i="2" s="1"/>
  <c r="H34" i="2"/>
  <c r="I34" i="2" s="1"/>
  <c r="E34" i="2"/>
  <c r="F34" i="2" s="1"/>
  <c r="H33" i="2"/>
  <c r="I33" i="2" s="1"/>
  <c r="E33" i="2"/>
  <c r="F33" i="2" s="1"/>
  <c r="H32" i="2"/>
  <c r="I32" i="2" s="1"/>
  <c r="E32" i="2"/>
  <c r="F32" i="2" s="1"/>
  <c r="H31" i="2"/>
  <c r="I31" i="2" s="1"/>
  <c r="E31" i="2"/>
  <c r="F31" i="2" s="1"/>
  <c r="H30" i="2"/>
  <c r="I30" i="2" s="1"/>
  <c r="E30" i="2"/>
  <c r="F30" i="2" s="1"/>
  <c r="H29" i="2"/>
  <c r="I29" i="2" s="1"/>
  <c r="E29" i="2"/>
  <c r="F29" i="2" s="1"/>
  <c r="H28" i="2"/>
  <c r="I28" i="2" s="1"/>
  <c r="E28" i="2"/>
  <c r="F28" i="2" s="1"/>
  <c r="H27" i="2"/>
  <c r="I27" i="2" s="1"/>
  <c r="E27" i="2"/>
  <c r="F27" i="2" s="1"/>
  <c r="H26" i="2"/>
  <c r="I26" i="2" s="1"/>
  <c r="E26" i="2"/>
  <c r="F26" i="2" s="1"/>
  <c r="H25" i="2"/>
  <c r="I25" i="2" s="1"/>
  <c r="E25" i="2"/>
  <c r="F25" i="2" s="1"/>
  <c r="H24" i="2"/>
  <c r="I24" i="2" s="1"/>
  <c r="E24" i="2"/>
  <c r="F24" i="2" s="1"/>
  <c r="H23" i="2"/>
  <c r="I23" i="2" s="1"/>
  <c r="E23" i="2"/>
  <c r="F23" i="2" s="1"/>
  <c r="H22" i="2"/>
  <c r="I22" i="2" s="1"/>
  <c r="E22" i="2"/>
  <c r="F22" i="2" s="1"/>
  <c r="H21" i="2"/>
  <c r="I21" i="2" s="1"/>
  <c r="E21" i="2"/>
  <c r="F21" i="2" s="1"/>
  <c r="H20" i="2"/>
  <c r="I20" i="2" s="1"/>
  <c r="E20" i="2"/>
  <c r="F20" i="2" s="1"/>
  <c r="H19" i="2"/>
  <c r="I19" i="2" s="1"/>
  <c r="E19" i="2"/>
  <c r="F19" i="2" s="1"/>
  <c r="H18" i="2"/>
  <c r="I18" i="2" s="1"/>
  <c r="E18" i="2"/>
  <c r="F18" i="2" s="1"/>
  <c r="H17" i="2"/>
  <c r="I17" i="2" s="1"/>
  <c r="E17" i="2"/>
  <c r="F17" i="2" s="1"/>
  <c r="H16" i="2"/>
  <c r="I16" i="2" s="1"/>
  <c r="E16" i="2"/>
  <c r="F16" i="2" s="1"/>
  <c r="H15" i="2"/>
  <c r="I15" i="2" s="1"/>
  <c r="E15" i="2"/>
  <c r="F15" i="2" s="1"/>
  <c r="H14" i="2"/>
  <c r="I14" i="2" s="1"/>
  <c r="E14" i="2"/>
  <c r="F14" i="2" s="1"/>
  <c r="H13" i="2"/>
  <c r="I13" i="2" s="1"/>
  <c r="E13" i="2"/>
  <c r="F13" i="2" s="1"/>
  <c r="H12" i="2"/>
  <c r="I12" i="2" s="1"/>
  <c r="E12" i="2"/>
  <c r="F12" i="2" s="1"/>
  <c r="H11" i="2"/>
  <c r="I11" i="2" s="1"/>
  <c r="E11" i="2"/>
  <c r="F11" i="2" s="1"/>
  <c r="H10" i="2"/>
  <c r="I10" i="2" s="1"/>
  <c r="E10" i="2"/>
  <c r="F10" i="2" s="1"/>
  <c r="H9" i="2"/>
  <c r="I9" i="2" s="1"/>
  <c r="J9" i="2" s="1"/>
  <c r="E9" i="2"/>
  <c r="F9" i="2" s="1"/>
  <c r="H8" i="2"/>
  <c r="I8" i="2" s="1"/>
  <c r="E8" i="2"/>
  <c r="F8" i="2" s="1"/>
  <c r="K7" i="2"/>
  <c r="K56" i="2" s="1"/>
  <c r="L56" i="2" s="1"/>
  <c r="H7" i="2"/>
  <c r="I7" i="2" s="1"/>
  <c r="E7" i="2"/>
  <c r="J56" i="1"/>
  <c r="I56" i="1"/>
  <c r="H56" i="1"/>
  <c r="E56" i="1"/>
  <c r="J55" i="1"/>
  <c r="I55" i="1"/>
  <c r="H55" i="1"/>
  <c r="E55" i="1"/>
  <c r="J54" i="1"/>
  <c r="I54" i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H50" i="1"/>
  <c r="E50" i="1"/>
  <c r="J49" i="1"/>
  <c r="I49" i="1"/>
  <c r="H49" i="1"/>
  <c r="E49" i="1"/>
  <c r="J48" i="1"/>
  <c r="I48" i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K7" i="1"/>
  <c r="K56" i="1" s="1"/>
  <c r="L56" i="1" s="1"/>
  <c r="H7" i="1"/>
  <c r="I7" i="1" s="1"/>
  <c r="E7" i="1"/>
  <c r="F56" i="1" s="1"/>
  <c r="J13" i="2" l="1"/>
  <c r="J17" i="2"/>
  <c r="J21" i="2"/>
  <c r="J25" i="2"/>
  <c r="J29" i="2"/>
  <c r="J33" i="2"/>
  <c r="J37" i="2"/>
  <c r="J41" i="2"/>
  <c r="J45" i="2"/>
  <c r="J49" i="2"/>
  <c r="J53" i="2"/>
  <c r="J10" i="2"/>
  <c r="J14" i="2"/>
  <c r="J18" i="2"/>
  <c r="J22" i="2"/>
  <c r="J26" i="2"/>
  <c r="J30" i="2"/>
  <c r="J34" i="2"/>
  <c r="J38" i="2"/>
  <c r="J42" i="2"/>
  <c r="J46" i="2"/>
  <c r="J50" i="2"/>
  <c r="J54" i="2"/>
  <c r="J11" i="2"/>
  <c r="J15" i="2"/>
  <c r="J19" i="2"/>
  <c r="J23" i="2"/>
  <c r="J27" i="2"/>
  <c r="J31" i="2"/>
  <c r="J35" i="2"/>
  <c r="J39" i="2"/>
  <c r="J43" i="2"/>
  <c r="J47" i="2"/>
  <c r="J51" i="2"/>
  <c r="J55" i="2"/>
  <c r="J8" i="2"/>
  <c r="J12" i="2"/>
  <c r="J16" i="2"/>
  <c r="J20" i="2"/>
  <c r="J24" i="2"/>
  <c r="J28" i="2"/>
  <c r="J32" i="2"/>
  <c r="J36" i="2"/>
  <c r="J40" i="2"/>
  <c r="J44" i="2"/>
  <c r="J48" i="2"/>
  <c r="J52" i="2"/>
  <c r="J56" i="2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M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M46" i="2" s="1"/>
  <c r="K47" i="2"/>
  <c r="L47" i="2" s="1"/>
  <c r="K48" i="2"/>
  <c r="L48" i="2" s="1"/>
  <c r="K49" i="2"/>
  <c r="L49" i="2" s="1"/>
  <c r="K50" i="2"/>
  <c r="L50" i="2" s="1"/>
  <c r="K51" i="2"/>
  <c r="L51" i="2" s="1"/>
  <c r="K52" i="2"/>
  <c r="L52" i="2" s="1"/>
  <c r="K53" i="2"/>
  <c r="L53" i="2" s="1"/>
  <c r="K54" i="2"/>
  <c r="L54" i="2" s="1"/>
  <c r="M54" i="2" s="1"/>
  <c r="K55" i="2"/>
  <c r="L55" i="2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M53" i="1" s="1"/>
  <c r="K54" i="1"/>
  <c r="L54" i="1" s="1"/>
  <c r="M54" i="1" s="1"/>
  <c r="K55" i="1"/>
  <c r="L55" i="1" s="1"/>
  <c r="M30" i="2" l="1"/>
  <c r="M53" i="2"/>
  <c r="M45" i="2"/>
  <c r="M37" i="2"/>
  <c r="M29" i="2"/>
  <c r="M21" i="2"/>
  <c r="M13" i="2"/>
  <c r="M20" i="2"/>
  <c r="M51" i="2"/>
  <c r="M43" i="2"/>
  <c r="M35" i="2"/>
  <c r="M27" i="2"/>
  <c r="M19" i="2"/>
  <c r="M11" i="2"/>
  <c r="M28" i="2"/>
  <c r="M42" i="2"/>
  <c r="M34" i="2"/>
  <c r="M26" i="2"/>
  <c r="M18" i="2"/>
  <c r="M10" i="2"/>
  <c r="M14" i="2"/>
  <c r="M44" i="2"/>
  <c r="M49" i="2"/>
  <c r="M41" i="2"/>
  <c r="M33" i="2"/>
  <c r="M25" i="2"/>
  <c r="M17" i="2"/>
  <c r="M9" i="2"/>
  <c r="M52" i="2"/>
  <c r="M12" i="2"/>
  <c r="M50" i="2"/>
  <c r="M48" i="2"/>
  <c r="M40" i="2"/>
  <c r="M32" i="2"/>
  <c r="M24" i="2"/>
  <c r="M16" i="2"/>
  <c r="M8" i="2"/>
  <c r="M22" i="2"/>
  <c r="M56" i="2"/>
  <c r="M36" i="2"/>
  <c r="M55" i="2"/>
  <c r="M47" i="2"/>
  <c r="M39" i="2"/>
  <c r="M31" i="2"/>
  <c r="M23" i="2"/>
  <c r="M15" i="2"/>
  <c r="M46" i="1"/>
  <c r="M38" i="1"/>
  <c r="M30" i="1"/>
  <c r="M22" i="1"/>
  <c r="M14" i="1"/>
  <c r="M45" i="1"/>
  <c r="M37" i="1"/>
  <c r="M29" i="1"/>
  <c r="M21" i="1"/>
  <c r="M13" i="1"/>
  <c r="M12" i="1"/>
  <c r="M43" i="1"/>
  <c r="M35" i="1"/>
  <c r="M27" i="1"/>
  <c r="M19" i="1"/>
  <c r="M11" i="1"/>
  <c r="M52" i="1"/>
  <c r="M36" i="1"/>
  <c r="M51" i="1"/>
  <c r="M26" i="1"/>
  <c r="M18" i="1"/>
  <c r="M10" i="1"/>
  <c r="M44" i="1"/>
  <c r="M42" i="1"/>
  <c r="M41" i="1"/>
  <c r="M33" i="1"/>
  <c r="M25" i="1"/>
  <c r="M17" i="1"/>
  <c r="M9" i="1"/>
  <c r="M20" i="1"/>
  <c r="M34" i="1"/>
  <c r="M48" i="1"/>
  <c r="M40" i="1"/>
  <c r="M32" i="1"/>
  <c r="M24" i="1"/>
  <c r="M16" i="1"/>
  <c r="M8" i="1"/>
  <c r="M28" i="1"/>
  <c r="M50" i="1"/>
  <c r="M49" i="1"/>
  <c r="M55" i="1"/>
  <c r="M47" i="1"/>
  <c r="M39" i="1"/>
  <c r="M31" i="1"/>
  <c r="M23" i="1"/>
  <c r="M15" i="1"/>
  <c r="M56" i="1"/>
</calcChain>
</file>

<file path=xl/sharedStrings.xml><?xml version="1.0" encoding="utf-8"?>
<sst xmlns="http://schemas.openxmlformats.org/spreadsheetml/2006/main" count="242" uniqueCount="82">
  <si>
    <t>Population Change from 2010 to 2020 for Nebraska Unicameral Districts (current boundaries)</t>
  </si>
  <si>
    <t>Sources: Legislature Maps - http://nebraskalegislature.gov/about/leg_map.php; 2020 Census Redistricting Dataset, U.S. Census Bureau</t>
  </si>
  <si>
    <t>Prepared by: David Drozd, UNO Center for Public Affairs Research on August 12, 2021</t>
  </si>
  <si>
    <t>County or County Type</t>
  </si>
  <si>
    <t>Total Population</t>
  </si>
  <si>
    <t>2010-2020 Changes</t>
  </si>
  <si>
    <t>2020 avg seat &amp; deviation</t>
  </si>
  <si>
    <t>2020 Deviation %</t>
  </si>
  <si>
    <t>Geography</t>
  </si>
  <si>
    <t>2010 Census</t>
  </si>
  <si>
    <t>Avg seat &amp; deviation</t>
  </si>
  <si>
    <t>2010 Deviation %</t>
  </si>
  <si>
    <t>2020 Census</t>
  </si>
  <si>
    <t>Number</t>
  </si>
  <si>
    <t>Percent</t>
  </si>
  <si>
    <t>Rank of Percent</t>
  </si>
  <si>
    <t>Nebraska</t>
  </si>
  <si>
    <t>n/a</t>
  </si>
  <si>
    <t>District 1</t>
  </si>
  <si>
    <t>Rural</t>
  </si>
  <si>
    <t>District 2</t>
  </si>
  <si>
    <t>Cass</t>
  </si>
  <si>
    <t>District 3</t>
  </si>
  <si>
    <t>Sarpy</t>
  </si>
  <si>
    <t>District 4</t>
  </si>
  <si>
    <t>Douglas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</si>
  <si>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</si>
  <si>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</si>
  <si>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</si>
  <si>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</si>
  <si>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</si>
  <si>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</si>
  <si>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</si>
  <si>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</si>
  <si>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</si>
  <si>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</si>
  <si>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</si>
  <si>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Dodge</t>
  </si>
  <si>
    <t>District 16</t>
  </si>
  <si>
    <t>Rural/Metro</t>
  </si>
  <si>
    <t>District 17</t>
  </si>
  <si>
    <t>District 18</t>
  </si>
  <si>
    <t>District 19</t>
  </si>
  <si>
    <t>Madison</t>
  </si>
  <si>
    <t>District 20</t>
  </si>
  <si>
    <t>District 21</t>
  </si>
  <si>
    <t>Lancaster</t>
  </si>
  <si>
    <t>District 22</t>
  </si>
  <si>
    <t>Platte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</si>
  <si>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</si>
  <si>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</si>
  <si>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</si>
  <si>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</si>
  <si>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</si>
  <si>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</si>
  <si>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</si>
  <si>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</si>
  <si>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Gage/Lanc.</t>
  </si>
  <si>
    <t>District 31</t>
  </si>
  <si>
    <t>District 32</t>
  </si>
  <si>
    <t>District 33</t>
  </si>
  <si>
    <t>Hall/Adams</t>
  </si>
  <si>
    <t>District 34</t>
  </si>
  <si>
    <t>District 35</t>
  </si>
  <si>
    <t>Hall</t>
  </si>
  <si>
    <t>District 36</t>
  </si>
  <si>
    <t>District 37</t>
  </si>
  <si>
    <t>Buffalo</t>
  </si>
  <si>
    <t>District 38</t>
  </si>
  <si>
    <t>District 39</t>
  </si>
  <si>
    <t>District 40</t>
  </si>
  <si>
    <t>District 41</t>
  </si>
  <si>
    <t>District 42</t>
  </si>
  <si>
    <t>Lincoln</t>
  </si>
  <si>
    <t>District 43</t>
  </si>
  <si>
    <t>District 44</t>
  </si>
  <si>
    <t>District 45</t>
  </si>
  <si>
    <t>District 46</t>
  </si>
  <si>
    <t>District 47</t>
  </si>
  <si>
    <t>District 48</t>
  </si>
  <si>
    <t>Scotts Bluff</t>
  </si>
  <si>
    <t>District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</si>
</sst>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BBBA"/>
        <bgColor indexed="64"/>
      </patternFill>
    </fill>
    <fill>
      <patternFill patternType="solid">
        <fgColor rgb="FFD7192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/>
    <xf numFmtId="0" fontId="1" fillId="2" borderId="0" xfId="1" applyFill="1"/>
    <xf numFmtId="0" fontId="1" fillId="0" borderId="0" xfId="1"/>
    <xf numFmtId="0" fontId="1" fillId="3" borderId="0" xfId="1" applyFill="1"/>
    <xf numFmtId="0" fontId="1" fillId="3" borderId="0" xfId="1" applyFill="1" applyAlignment="1">
      <alignment horizontal="right" wrapText="1"/>
    </xf>
    <xf numFmtId="0" fontId="1" fillId="2" borderId="0" xfId="1" applyFill="1" applyAlignment="1">
      <alignment horizontal="right" wrapText="1"/>
    </xf>
    <xf numFmtId="0" fontId="2" fillId="0" borderId="0" xfId="1" applyFont="1" applyAlignment="1">
      <alignment wrapText="1"/>
    </xf>
    <xf numFmtId="0" fontId="1" fillId="3" borderId="4" xfId="1" applyFill="1" applyBorder="1" applyAlignment="1">
      <alignment wrapText="1"/>
    </xf>
    <xf numFmtId="0" fontId="1" fillId="3" borderId="6" xfId="1" applyFill="1" applyBorder="1" applyAlignment="1">
      <alignment horizontal="right" wrapText="1"/>
    </xf>
    <xf numFmtId="0" fontId="2" fillId="4" borderId="6" xfId="1" applyFont="1" applyFill="1" applyBorder="1" applyAlignment="1">
      <alignment horizontal="right" wrapText="1"/>
    </xf>
    <xf numFmtId="0" fontId="1" fillId="3" borderId="7" xfId="1" applyFill="1" applyBorder="1" applyAlignment="1">
      <alignment horizontal="right" wrapText="1"/>
    </xf>
    <xf numFmtId="0" fontId="1" fillId="3" borderId="8" xfId="1" applyFill="1" applyBorder="1" applyAlignment="1">
      <alignment horizontal="right" wrapText="1"/>
    </xf>
    <xf numFmtId="0" fontId="1" fillId="3" borderId="4" xfId="1" applyFill="1" applyBorder="1" applyAlignment="1">
      <alignment horizontal="right" wrapText="1"/>
    </xf>
    <xf numFmtId="0" fontId="1" fillId="0" borderId="0" xfId="1" applyAlignment="1">
      <alignment horizontal="right" wrapText="1"/>
    </xf>
    <xf numFmtId="0" fontId="1" fillId="0" borderId="0" xfId="1" applyAlignment="1">
      <alignment wrapText="1"/>
    </xf>
    <xf numFmtId="0" fontId="4" fillId="0" borderId="0" xfId="1" applyFont="1" applyAlignment="1">
      <alignment vertical="center"/>
    </xf>
    <xf numFmtId="0" fontId="3" fillId="2" borderId="9" xfId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right" vertical="center"/>
    </xf>
    <xf numFmtId="0" fontId="3" fillId="2" borderId="10" xfId="1" applyFont="1" applyFill="1" applyBorder="1" applyAlignment="1">
      <alignment horizontal="right" vertical="center"/>
    </xf>
    <xf numFmtId="3" fontId="4" fillId="4" borderId="10" xfId="2" applyNumberFormat="1" applyFont="1" applyFill="1" applyBorder="1" applyAlignment="1">
      <alignment vertical="center"/>
    </xf>
    <xf numFmtId="3" fontId="3" fillId="2" borderId="11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horizontal="right" vertical="center"/>
    </xf>
    <xf numFmtId="3" fontId="3" fillId="2" borderId="0" xfId="1" applyNumberFormat="1" applyFont="1" applyFill="1" applyAlignment="1">
      <alignment horizontal="right" vertical="center"/>
    </xf>
    <xf numFmtId="3" fontId="3" fillId="0" borderId="0" xfId="2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1" fillId="2" borderId="6" xfId="1" applyFill="1" applyBorder="1" applyAlignment="1">
      <alignment vertical="center"/>
    </xf>
    <xf numFmtId="0" fontId="1" fillId="2" borderId="13" xfId="1" applyFill="1" applyBorder="1" applyAlignment="1">
      <alignment vertical="center"/>
    </xf>
    <xf numFmtId="3" fontId="1" fillId="2" borderId="6" xfId="1" applyNumberFormat="1" applyFill="1" applyBorder="1" applyAlignment="1">
      <alignment vertical="center"/>
    </xf>
    <xf numFmtId="164" fontId="1" fillId="2" borderId="6" xfId="1" applyNumberFormat="1" applyFill="1" applyBorder="1" applyAlignment="1">
      <alignment vertical="center"/>
    </xf>
    <xf numFmtId="3" fontId="2" fillId="4" borderId="6" xfId="2" applyNumberFormat="1" applyFont="1" applyFill="1" applyBorder="1" applyAlignment="1">
      <alignment vertical="center"/>
    </xf>
    <xf numFmtId="3" fontId="1" fillId="2" borderId="7" xfId="1" applyNumberForma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1" fontId="1" fillId="2" borderId="0" xfId="1" applyNumberFormat="1" applyFill="1" applyAlignment="1">
      <alignment vertical="center"/>
    </xf>
    <xf numFmtId="3" fontId="1" fillId="0" borderId="0" xfId="2" applyNumberFormat="1" applyAlignment="1">
      <alignment vertical="center"/>
    </xf>
    <xf numFmtId="3" fontId="1" fillId="0" borderId="0" xfId="1" applyNumberFormat="1" applyAlignment="1">
      <alignment vertical="center"/>
    </xf>
    <xf numFmtId="0" fontId="1" fillId="2" borderId="1" xfId="1" applyFill="1" applyBorder="1" applyAlignment="1">
      <alignment vertical="center"/>
    </xf>
    <xf numFmtId="3" fontId="1" fillId="2" borderId="0" xfId="1" applyNumberFormat="1" applyFill="1" applyAlignment="1">
      <alignment vertical="center"/>
    </xf>
    <xf numFmtId="164" fontId="1" fillId="2" borderId="0" xfId="1" applyNumberFormat="1" applyFill="1" applyAlignment="1">
      <alignment vertical="center"/>
    </xf>
    <xf numFmtId="3" fontId="2" fillId="4" borderId="0" xfId="2" applyNumberFormat="1" applyFont="1" applyFill="1" applyAlignment="1">
      <alignment vertical="center"/>
    </xf>
    <xf numFmtId="3" fontId="1" fillId="2" borderId="2" xfId="1" applyNumberFormat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1" fillId="3" borderId="1" xfId="1" applyFill="1" applyBorder="1" applyAlignment="1">
      <alignment horizontal="left" wrapText="1"/>
    </xf>
    <xf numFmtId="0" fontId="1" fillId="3" borderId="5" xfId="1" applyFill="1" applyBorder="1" applyAlignment="1">
      <alignment horizontal="left" wrapText="1"/>
    </xf>
    <xf numFmtId="0" fontId="3" fillId="3" borderId="0" xfId="1" applyFont="1" applyFill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" fillId="3" borderId="0" xfId="1" applyFill="1" applyAlignment="1">
      <alignment horizontal="right" wrapText="1"/>
    </xf>
    <xf numFmtId="0" fontId="1" fillId="3" borderId="4" xfId="1" applyFill="1" applyBorder="1" applyAlignment="1">
      <alignment horizontal="right" wrapText="1"/>
    </xf>
  </cellXfs>
  <cellStyles count="3">
    <cellStyle name="Normal" xfId="0" builtinId="0"/>
    <cellStyle name="Normal 2" xfId="1" xr:uid="{1F424C66-DADA-4EBD-A7D5-1AAA1647FB16}"/>
    <cellStyle name="Normal 4" xfId="2" xr:uid="{17E54644-3A99-4D82-BF8C-4F12E3E1F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2B17-D9B6-4384-BD00-1BC4560EE01C}">
  <dimension ref="A1:Q56"/>
  <sheetViews>
    <sheetView tabSelected="1" workbookViewId="0">
      <pane ySplit="7" topLeftCell="A8" activePane="bottomLeft" state="frozen"/>
      <selection pane="bottomLeft" activeCell="P10" sqref="P10"/>
    </sheetView>
  </sheetViews>
  <sheetFormatPr defaultColWidth="9.109375" defaultRowHeight="13.8" x14ac:dyDescent="0.25"/>
  <cols>
    <col min="1" max="1" width="1.77734375" style="5" customWidth="1"/>
    <col min="2" max="2" width="10.77734375" style="7" customWidth="1"/>
    <col min="3" max="3" width="11.33203125" style="7" customWidth="1"/>
    <col min="4" max="4" width="9.88671875" style="7" bestFit="1" customWidth="1"/>
    <col min="5" max="5" width="11" style="7" customWidth="1"/>
    <col min="6" max="6" width="11.77734375" style="7" customWidth="1"/>
    <col min="7" max="7" width="10.44140625" style="7" customWidth="1"/>
    <col min="8" max="10" width="8.6640625" style="7" customWidth="1"/>
    <col min="11" max="11" width="9.33203125" style="7" customWidth="1"/>
    <col min="12" max="12" width="9.6640625" style="7" customWidth="1"/>
    <col min="13" max="13" width="7.77734375" style="7" customWidth="1"/>
    <col min="14" max="14" width="2.33203125" style="7" customWidth="1"/>
    <col min="15" max="15" width="10.109375" style="7" customWidth="1"/>
    <col min="16" max="16" width="22.33203125" style="7" bestFit="1" customWidth="1"/>
    <col min="17" max="17" width="9.88671875" style="7" bestFit="1" customWidth="1"/>
    <col min="18" max="16384" width="9.109375" style="7"/>
  </cols>
  <sheetData>
    <row r="1" spans="1:17" s="4" customFormat="1" ht="15" customHeight="1" x14ac:dyDescent="0.3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4" customFormat="1" ht="15" customHeight="1" x14ac:dyDescent="0.3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s="4" customFormat="1" ht="15" customHeight="1" x14ac:dyDescent="0.3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7" ht="14.4" thickBot="1" x14ac:dyDescent="0.3">
      <c r="B5" s="8"/>
      <c r="C5" s="49" t="s">
        <v>3</v>
      </c>
      <c r="D5" s="51" t="s">
        <v>4</v>
      </c>
      <c r="E5" s="51"/>
      <c r="F5" s="51"/>
      <c r="G5" s="51"/>
      <c r="H5" s="52" t="s">
        <v>5</v>
      </c>
      <c r="I5" s="51"/>
      <c r="J5" s="53"/>
      <c r="K5" s="54" t="s">
        <v>6</v>
      </c>
      <c r="L5" s="54" t="s">
        <v>7</v>
      </c>
      <c r="M5" s="9"/>
      <c r="N5" s="10"/>
    </row>
    <row r="6" spans="1:17" s="19" customFormat="1" ht="27.6" customHeight="1" thickBot="1" x14ac:dyDescent="0.3">
      <c r="A6" s="11"/>
      <c r="B6" s="12" t="s">
        <v>8</v>
      </c>
      <c r="C6" s="50"/>
      <c r="D6" s="13" t="s">
        <v>9</v>
      </c>
      <c r="E6" s="13" t="s">
        <v>10</v>
      </c>
      <c r="F6" s="13" t="s">
        <v>11</v>
      </c>
      <c r="G6" s="14" t="s">
        <v>12</v>
      </c>
      <c r="H6" s="15" t="s">
        <v>13</v>
      </c>
      <c r="I6" s="13" t="s">
        <v>14</v>
      </c>
      <c r="J6" s="16" t="s">
        <v>15</v>
      </c>
      <c r="K6" s="55"/>
      <c r="L6" s="55"/>
      <c r="M6" s="17" t="s">
        <v>15</v>
      </c>
      <c r="N6" s="10"/>
      <c r="O6" s="18"/>
    </row>
    <row r="7" spans="1:17" s="31" customFormat="1" ht="16.8" customHeight="1" thickBot="1" x14ac:dyDescent="0.35">
      <c r="A7" s="20"/>
      <c r="B7" s="2" t="s">
        <v>16</v>
      </c>
      <c r="C7" s="21" t="s">
        <v>17</v>
      </c>
      <c r="D7" s="22">
        <v>1826341</v>
      </c>
      <c r="E7" s="23">
        <f>D7/49</f>
        <v>37272.265306122448</v>
      </c>
      <c r="F7" s="24" t="s">
        <v>17</v>
      </c>
      <c r="G7" s="25">
        <v>1961504</v>
      </c>
      <c r="H7" s="26">
        <f t="shared" ref="H7:H56" si="0">G7-D7</f>
        <v>135163</v>
      </c>
      <c r="I7" s="27">
        <f t="shared" ref="I7:I56" si="1">H7/D7</f>
        <v>7.4007537475203153E-2</v>
      </c>
      <c r="J7" s="28" t="s">
        <v>17</v>
      </c>
      <c r="K7" s="22">
        <f>G7/49</f>
        <v>40030.693877551021</v>
      </c>
      <c r="L7" s="23" t="s">
        <v>17</v>
      </c>
      <c r="M7" s="23" t="s">
        <v>17</v>
      </c>
      <c r="N7" s="29"/>
      <c r="O7" s="30"/>
      <c r="Q7" s="32"/>
    </row>
    <row r="8" spans="1:17" s="4" customFormat="1" ht="16.8" customHeight="1" thickBot="1" x14ac:dyDescent="0.35">
      <c r="A8" s="1">
        <v>1</v>
      </c>
      <c r="B8" s="33" t="s">
        <v>18</v>
      </c>
      <c r="C8" s="34" t="s">
        <v>19</v>
      </c>
      <c r="D8" s="35">
        <v>36642</v>
      </c>
      <c r="E8" s="35">
        <f t="shared" ref="E8:E56" si="2">D8-37272</f>
        <v>-630</v>
      </c>
      <c r="F8" s="36">
        <f>E8/E$7</f>
        <v>-1.6902648519635709E-2</v>
      </c>
      <c r="G8" s="37">
        <v>36011</v>
      </c>
      <c r="H8" s="38">
        <f t="shared" si="0"/>
        <v>-631</v>
      </c>
      <c r="I8" s="36">
        <f t="shared" si="1"/>
        <v>-1.7220675727307462E-2</v>
      </c>
      <c r="J8" s="39">
        <f t="shared" ref="J8:J56" si="3">RANK(I8,I$8:I$56)</f>
        <v>41</v>
      </c>
      <c r="K8" s="35">
        <f t="shared" ref="K8:K56" si="4">G8-K$7</f>
        <v>-4019.6938775510207</v>
      </c>
      <c r="L8" s="36">
        <f t="shared" ref="L8:L56" si="5">K8/K$7</f>
        <v>-0.10041529357064784</v>
      </c>
      <c r="M8" s="33">
        <f t="shared" ref="M8:M56" si="6">RANK(L8,L$8:L$56)</f>
        <v>44</v>
      </c>
      <c r="N8" s="40"/>
      <c r="O8" s="41"/>
      <c r="Q8" s="42"/>
    </row>
    <row r="9" spans="1:17" s="4" customFormat="1" ht="16.8" customHeight="1" thickBot="1" x14ac:dyDescent="0.35">
      <c r="A9" s="1">
        <v>2</v>
      </c>
      <c r="B9" s="33" t="s">
        <v>20</v>
      </c>
      <c r="C9" s="34" t="s">
        <v>21</v>
      </c>
      <c r="D9" s="35">
        <v>38130</v>
      </c>
      <c r="E9" s="35">
        <f t="shared" si="2"/>
        <v>858</v>
      </c>
      <c r="F9" s="36">
        <f t="shared" ref="F9:F56" si="7">E9/E$7</f>
        <v>2.3019797507694346E-2</v>
      </c>
      <c r="G9" s="37">
        <v>41611</v>
      </c>
      <c r="H9" s="38">
        <f t="shared" si="0"/>
        <v>3481</v>
      </c>
      <c r="I9" s="36">
        <f t="shared" si="1"/>
        <v>9.1292945187516392E-2</v>
      </c>
      <c r="J9" s="39">
        <f t="shared" si="3"/>
        <v>14</v>
      </c>
      <c r="K9" s="35">
        <f t="shared" si="4"/>
        <v>1580.3061224489793</v>
      </c>
      <c r="L9" s="36">
        <f t="shared" si="5"/>
        <v>3.9477360229701282E-2</v>
      </c>
      <c r="M9" s="33">
        <f t="shared" si="6"/>
        <v>13</v>
      </c>
      <c r="N9" s="40"/>
      <c r="O9" s="41"/>
      <c r="Q9" s="42"/>
    </row>
    <row r="10" spans="1:17" s="4" customFormat="1" ht="16.8" customHeight="1" thickBot="1" x14ac:dyDescent="0.35">
      <c r="A10" s="1">
        <v>3</v>
      </c>
      <c r="B10" s="33" t="s">
        <v>22</v>
      </c>
      <c r="C10" s="34" t="s">
        <v>23</v>
      </c>
      <c r="D10" s="35">
        <v>36801</v>
      </c>
      <c r="E10" s="35">
        <f t="shared" si="2"/>
        <v>-471</v>
      </c>
      <c r="F10" s="36">
        <f t="shared" si="7"/>
        <v>-1.2636741988489554E-2</v>
      </c>
      <c r="G10" s="37">
        <v>42431</v>
      </c>
      <c r="H10" s="38">
        <f t="shared" si="0"/>
        <v>5630</v>
      </c>
      <c r="I10" s="36">
        <f t="shared" si="1"/>
        <v>0.15298497323442298</v>
      </c>
      <c r="J10" s="39">
        <f t="shared" si="3"/>
        <v>7</v>
      </c>
      <c r="K10" s="35">
        <f t="shared" si="4"/>
        <v>2400.3061224489793</v>
      </c>
      <c r="L10" s="36">
        <f t="shared" si="5"/>
        <v>5.996164167903812E-2</v>
      </c>
      <c r="M10" s="33">
        <f t="shared" si="6"/>
        <v>8</v>
      </c>
      <c r="N10" s="40"/>
      <c r="O10" s="41"/>
      <c r="Q10" s="42"/>
    </row>
    <row r="11" spans="1:17" s="4" customFormat="1" ht="16.8" customHeight="1" thickBot="1" x14ac:dyDescent="0.35">
      <c r="A11" s="1">
        <v>4</v>
      </c>
      <c r="B11" s="33" t="s">
        <v>24</v>
      </c>
      <c r="C11" s="34" t="s">
        <v>25</v>
      </c>
      <c r="D11" s="35">
        <v>37056</v>
      </c>
      <c r="E11" s="35">
        <f t="shared" si="2"/>
        <v>-216</v>
      </c>
      <c r="F11" s="36">
        <f t="shared" si="7"/>
        <v>-5.7951937781608141E-3</v>
      </c>
      <c r="G11" s="37">
        <v>41859</v>
      </c>
      <c r="H11" s="38">
        <f t="shared" si="0"/>
        <v>4803</v>
      </c>
      <c r="I11" s="36">
        <f t="shared" si="1"/>
        <v>0.12961463730569947</v>
      </c>
      <c r="J11" s="39">
        <f t="shared" si="3"/>
        <v>9</v>
      </c>
      <c r="K11" s="35">
        <f t="shared" si="4"/>
        <v>1828.3061224489793</v>
      </c>
      <c r="L11" s="36">
        <f t="shared" si="5"/>
        <v>4.5672606326573884E-2</v>
      </c>
      <c r="M11" s="33">
        <f t="shared" si="6"/>
        <v>11</v>
      </c>
      <c r="N11" s="40"/>
      <c r="O11" s="41"/>
      <c r="Q11" s="42"/>
    </row>
    <row r="12" spans="1:17" s="4" customFormat="1" ht="16.8" customHeight="1" thickBot="1" x14ac:dyDescent="0.35">
      <c r="A12" s="1">
        <v>5</v>
      </c>
      <c r="B12" s="33" t="s">
        <v>26</v>
      </c>
      <c r="C12" s="34" t="s">
        <v>25</v>
      </c>
      <c r="D12" s="35">
        <v>37119</v>
      </c>
      <c r="E12" s="35">
        <f t="shared" si="2"/>
        <v>-153</v>
      </c>
      <c r="F12" s="36">
        <f t="shared" si="7"/>
        <v>-4.1049289261972438E-3</v>
      </c>
      <c r="G12" s="37">
        <v>39034</v>
      </c>
      <c r="H12" s="38">
        <f t="shared" si="0"/>
        <v>1915</v>
      </c>
      <c r="I12" s="36">
        <f t="shared" si="1"/>
        <v>5.1590829494329048E-2</v>
      </c>
      <c r="J12" s="39">
        <f t="shared" si="3"/>
        <v>25</v>
      </c>
      <c r="K12" s="35">
        <f t="shared" si="4"/>
        <v>-996.69387755102071</v>
      </c>
      <c r="L12" s="36">
        <f t="shared" si="5"/>
        <v>-2.4898241349495087E-2</v>
      </c>
      <c r="M12" s="33">
        <f t="shared" si="6"/>
        <v>27</v>
      </c>
      <c r="N12" s="40"/>
      <c r="O12" s="41"/>
      <c r="Q12" s="42"/>
    </row>
    <row r="13" spans="1:17" s="4" customFormat="1" ht="16.8" customHeight="1" thickBot="1" x14ac:dyDescent="0.35">
      <c r="A13" s="1">
        <v>6</v>
      </c>
      <c r="B13" s="33" t="s">
        <v>27</v>
      </c>
      <c r="C13" s="34" t="s">
        <v>25</v>
      </c>
      <c r="D13" s="35">
        <v>36564</v>
      </c>
      <c r="E13" s="35">
        <f t="shared" si="2"/>
        <v>-708</v>
      </c>
      <c r="F13" s="36">
        <f t="shared" si="7"/>
        <v>-1.899535738397156E-2</v>
      </c>
      <c r="G13" s="37">
        <v>39187</v>
      </c>
      <c r="H13" s="38">
        <f t="shared" si="0"/>
        <v>2623</v>
      </c>
      <c r="I13" s="36">
        <f t="shared" si="1"/>
        <v>7.1737227874411988E-2</v>
      </c>
      <c r="J13" s="39">
        <f t="shared" si="3"/>
        <v>20</v>
      </c>
      <c r="K13" s="35">
        <f t="shared" si="4"/>
        <v>-843.69387755102071</v>
      </c>
      <c r="L13" s="36">
        <f t="shared" si="5"/>
        <v>-2.1076174201021265E-2</v>
      </c>
      <c r="M13" s="33">
        <f t="shared" si="6"/>
        <v>23</v>
      </c>
      <c r="N13" s="40"/>
      <c r="O13" s="41"/>
      <c r="Q13" s="42"/>
    </row>
    <row r="14" spans="1:17" s="4" customFormat="1" ht="16.8" customHeight="1" thickBot="1" x14ac:dyDescent="0.35">
      <c r="A14" s="1">
        <v>7</v>
      </c>
      <c r="B14" s="33" t="s">
        <v>28</v>
      </c>
      <c r="C14" s="34" t="s">
        <v>25</v>
      </c>
      <c r="D14" s="35">
        <v>37529</v>
      </c>
      <c r="E14" s="35">
        <f t="shared" si="2"/>
        <v>257</v>
      </c>
      <c r="F14" s="36">
        <f t="shared" si="7"/>
        <v>6.8952074119783763E-3</v>
      </c>
      <c r="G14" s="37">
        <v>40984</v>
      </c>
      <c r="H14" s="38">
        <f t="shared" si="0"/>
        <v>3455</v>
      </c>
      <c r="I14" s="36">
        <f t="shared" si="1"/>
        <v>9.2062138612806099E-2</v>
      </c>
      <c r="J14" s="39">
        <f t="shared" si="3"/>
        <v>13</v>
      </c>
      <c r="K14" s="35">
        <f t="shared" si="4"/>
        <v>953.30612244897929</v>
      </c>
      <c r="L14" s="36">
        <f t="shared" si="5"/>
        <v>2.3814379170269337E-2</v>
      </c>
      <c r="M14" s="33">
        <f t="shared" si="6"/>
        <v>15</v>
      </c>
      <c r="N14" s="40"/>
      <c r="O14" s="41"/>
      <c r="Q14" s="42"/>
    </row>
    <row r="15" spans="1:17" s="4" customFormat="1" ht="16.8" customHeight="1" thickBot="1" x14ac:dyDescent="0.35">
      <c r="A15" s="1">
        <v>8</v>
      </c>
      <c r="B15" s="33" t="s">
        <v>29</v>
      </c>
      <c r="C15" s="34" t="s">
        <v>25</v>
      </c>
      <c r="D15" s="35">
        <v>36550</v>
      </c>
      <c r="E15" s="35">
        <f t="shared" si="2"/>
        <v>-722</v>
      </c>
      <c r="F15" s="36">
        <f t="shared" si="7"/>
        <v>-1.9370971795519019E-2</v>
      </c>
      <c r="G15" s="37">
        <v>36805</v>
      </c>
      <c r="H15" s="38">
        <f t="shared" si="0"/>
        <v>255</v>
      </c>
      <c r="I15" s="36">
        <f t="shared" si="1"/>
        <v>6.9767441860465115E-3</v>
      </c>
      <c r="J15" s="39">
        <f t="shared" si="3"/>
        <v>38</v>
      </c>
      <c r="K15" s="35">
        <f t="shared" si="4"/>
        <v>-3225.6938775510207</v>
      </c>
      <c r="L15" s="36">
        <f t="shared" si="5"/>
        <v>-8.0580513728241196E-2</v>
      </c>
      <c r="M15" s="33">
        <f t="shared" si="6"/>
        <v>40</v>
      </c>
      <c r="N15" s="40"/>
      <c r="O15" s="41"/>
      <c r="Q15" s="42"/>
    </row>
    <row r="16" spans="1:17" s="4" customFormat="1" ht="16.8" customHeight="1" thickBot="1" x14ac:dyDescent="0.35">
      <c r="A16" s="1">
        <v>9</v>
      </c>
      <c r="B16" s="33" t="s">
        <v>30</v>
      </c>
      <c r="C16" s="34" t="s">
        <v>25</v>
      </c>
      <c r="D16" s="35">
        <v>36624</v>
      </c>
      <c r="E16" s="35">
        <f t="shared" si="2"/>
        <v>-648</v>
      </c>
      <c r="F16" s="36">
        <f t="shared" si="7"/>
        <v>-1.7385581334482442E-2</v>
      </c>
      <c r="G16" s="37">
        <v>38659</v>
      </c>
      <c r="H16" s="38">
        <f t="shared" si="0"/>
        <v>2035</v>
      </c>
      <c r="I16" s="36">
        <f t="shared" si="1"/>
        <v>5.5564657055482747E-2</v>
      </c>
      <c r="J16" s="39">
        <f t="shared" si="3"/>
        <v>24</v>
      </c>
      <c r="K16" s="35">
        <f t="shared" si="4"/>
        <v>-1371.6938775510207</v>
      </c>
      <c r="L16" s="36">
        <f t="shared" si="5"/>
        <v>-3.4266052987911327E-2</v>
      </c>
      <c r="M16" s="33">
        <f t="shared" si="6"/>
        <v>30</v>
      </c>
      <c r="N16" s="40"/>
      <c r="O16" s="41"/>
      <c r="Q16" s="42"/>
    </row>
    <row r="17" spans="1:17" s="4" customFormat="1" ht="16.8" customHeight="1" thickBot="1" x14ac:dyDescent="0.35">
      <c r="A17" s="1">
        <v>10</v>
      </c>
      <c r="B17" s="33" t="s">
        <v>31</v>
      </c>
      <c r="C17" s="34" t="s">
        <v>25</v>
      </c>
      <c r="D17" s="35">
        <v>36804</v>
      </c>
      <c r="E17" s="35">
        <f t="shared" si="2"/>
        <v>-468</v>
      </c>
      <c r="F17" s="36">
        <f t="shared" si="7"/>
        <v>-1.2556253186015099E-2</v>
      </c>
      <c r="G17" s="37">
        <v>52319</v>
      </c>
      <c r="H17" s="38">
        <f t="shared" si="0"/>
        <v>15515</v>
      </c>
      <c r="I17" s="36">
        <f t="shared" si="1"/>
        <v>0.42155743940875989</v>
      </c>
      <c r="J17" s="39">
        <f t="shared" si="3"/>
        <v>2</v>
      </c>
      <c r="K17" s="35">
        <f t="shared" si="4"/>
        <v>12288.306122448979</v>
      </c>
      <c r="L17" s="36">
        <f t="shared" si="5"/>
        <v>0.30697209896079741</v>
      </c>
      <c r="M17" s="33">
        <f t="shared" si="6"/>
        <v>3</v>
      </c>
      <c r="N17" s="40"/>
      <c r="O17" s="41"/>
      <c r="Q17" s="42"/>
    </row>
    <row r="18" spans="1:17" s="4" customFormat="1" ht="16.8" customHeight="1" thickBot="1" x14ac:dyDescent="0.35">
      <c r="A18" s="1">
        <v>11</v>
      </c>
      <c r="B18" s="33" t="s">
        <v>32</v>
      </c>
      <c r="C18" s="34" t="s">
        <v>25</v>
      </c>
      <c r="D18" s="35">
        <v>36814</v>
      </c>
      <c r="E18" s="35">
        <f t="shared" si="2"/>
        <v>-458</v>
      </c>
      <c r="F18" s="36">
        <f t="shared" si="7"/>
        <v>-1.2287957177766913E-2</v>
      </c>
      <c r="G18" s="37">
        <v>39893</v>
      </c>
      <c r="H18" s="38">
        <f t="shared" si="0"/>
        <v>3079</v>
      </c>
      <c r="I18" s="36">
        <f t="shared" si="1"/>
        <v>8.3636659966317167E-2</v>
      </c>
      <c r="J18" s="39">
        <f t="shared" si="3"/>
        <v>18</v>
      </c>
      <c r="K18" s="35">
        <f t="shared" si="4"/>
        <v>-137.69387755102071</v>
      </c>
      <c r="L18" s="36">
        <f t="shared" si="5"/>
        <v>-3.4397074897629647E-3</v>
      </c>
      <c r="M18" s="33">
        <f t="shared" si="6"/>
        <v>19</v>
      </c>
      <c r="N18" s="40"/>
      <c r="O18" s="41"/>
      <c r="Q18" s="42"/>
    </row>
    <row r="19" spans="1:17" s="4" customFormat="1" ht="16.8" customHeight="1" thickBot="1" x14ac:dyDescent="0.35">
      <c r="A19" s="1">
        <v>12</v>
      </c>
      <c r="B19" s="33" t="s">
        <v>33</v>
      </c>
      <c r="C19" s="34" t="s">
        <v>25</v>
      </c>
      <c r="D19" s="35">
        <v>37055</v>
      </c>
      <c r="E19" s="35">
        <f t="shared" si="2"/>
        <v>-217</v>
      </c>
      <c r="F19" s="36">
        <f t="shared" si="7"/>
        <v>-5.8220233789856328E-3</v>
      </c>
      <c r="G19" s="37">
        <v>39143</v>
      </c>
      <c r="H19" s="38">
        <f t="shared" si="0"/>
        <v>2088</v>
      </c>
      <c r="I19" s="36">
        <f t="shared" si="1"/>
        <v>5.6348670894616114E-2</v>
      </c>
      <c r="J19" s="39">
        <f t="shared" si="3"/>
        <v>23</v>
      </c>
      <c r="K19" s="35">
        <f t="shared" si="4"/>
        <v>-887.69387755102071</v>
      </c>
      <c r="L19" s="36">
        <f t="shared" si="5"/>
        <v>-2.2175330766595436E-2</v>
      </c>
      <c r="M19" s="33">
        <f t="shared" si="6"/>
        <v>24</v>
      </c>
      <c r="N19" s="40"/>
      <c r="O19" s="41"/>
      <c r="Q19" s="42"/>
    </row>
    <row r="20" spans="1:17" s="4" customFormat="1" ht="16.8" customHeight="1" thickBot="1" x14ac:dyDescent="0.35">
      <c r="A20" s="1">
        <v>13</v>
      </c>
      <c r="B20" s="33" t="s">
        <v>34</v>
      </c>
      <c r="C20" s="34" t="s">
        <v>25</v>
      </c>
      <c r="D20" s="35">
        <v>36227</v>
      </c>
      <c r="E20" s="35">
        <f t="shared" si="2"/>
        <v>-1045</v>
      </c>
      <c r="F20" s="36">
        <f t="shared" si="7"/>
        <v>-2.8036932861935423E-2</v>
      </c>
      <c r="G20" s="37">
        <v>39091</v>
      </c>
      <c r="H20" s="38">
        <f t="shared" si="0"/>
        <v>2864</v>
      </c>
      <c r="I20" s="36">
        <f t="shared" si="1"/>
        <v>7.9057056891268948E-2</v>
      </c>
      <c r="J20" s="39">
        <f t="shared" si="3"/>
        <v>19</v>
      </c>
      <c r="K20" s="35">
        <f t="shared" si="4"/>
        <v>-939.69387755102071</v>
      </c>
      <c r="L20" s="36">
        <f t="shared" si="5"/>
        <v>-2.3474333980455821E-2</v>
      </c>
      <c r="M20" s="33">
        <f t="shared" si="6"/>
        <v>26</v>
      </c>
      <c r="N20" s="40"/>
      <c r="O20" s="41"/>
      <c r="Q20" s="42"/>
    </row>
    <row r="21" spans="1:17" s="4" customFormat="1" ht="16.8" customHeight="1" thickBot="1" x14ac:dyDescent="0.35">
      <c r="A21" s="1">
        <v>14</v>
      </c>
      <c r="B21" s="33" t="s">
        <v>35</v>
      </c>
      <c r="C21" s="34" t="s">
        <v>23</v>
      </c>
      <c r="D21" s="35">
        <v>37737</v>
      </c>
      <c r="E21" s="35">
        <f t="shared" si="2"/>
        <v>465</v>
      </c>
      <c r="F21" s="36">
        <f t="shared" si="7"/>
        <v>1.2475764383540642E-2</v>
      </c>
      <c r="G21" s="37">
        <v>42246</v>
      </c>
      <c r="H21" s="38">
        <f t="shared" si="0"/>
        <v>4509</v>
      </c>
      <c r="I21" s="36">
        <f t="shared" si="1"/>
        <v>0.11948485571190079</v>
      </c>
      <c r="J21" s="39">
        <f t="shared" si="3"/>
        <v>10</v>
      </c>
      <c r="K21" s="35">
        <f t="shared" si="4"/>
        <v>2215.3061224489793</v>
      </c>
      <c r="L21" s="36">
        <f t="shared" si="5"/>
        <v>5.534018793741944E-2</v>
      </c>
      <c r="M21" s="33">
        <f t="shared" si="6"/>
        <v>9</v>
      </c>
      <c r="N21" s="40"/>
      <c r="O21" s="41"/>
      <c r="Q21" s="42"/>
    </row>
    <row r="22" spans="1:17" s="4" customFormat="1" ht="16.8" customHeight="1" thickBot="1" x14ac:dyDescent="0.35">
      <c r="A22" s="1">
        <v>15</v>
      </c>
      <c r="B22" s="33" t="s">
        <v>36</v>
      </c>
      <c r="C22" s="34" t="s">
        <v>37</v>
      </c>
      <c r="D22" s="35">
        <v>36691</v>
      </c>
      <c r="E22" s="35">
        <f t="shared" si="2"/>
        <v>-581</v>
      </c>
      <c r="F22" s="36">
        <f t="shared" si="7"/>
        <v>-1.5587998079219598E-2</v>
      </c>
      <c r="G22" s="37">
        <v>37167</v>
      </c>
      <c r="H22" s="38">
        <f t="shared" si="0"/>
        <v>476</v>
      </c>
      <c r="I22" s="36">
        <f t="shared" si="1"/>
        <v>1.2973208688779264E-2</v>
      </c>
      <c r="J22" s="39">
        <f t="shared" si="3"/>
        <v>35</v>
      </c>
      <c r="K22" s="35">
        <f t="shared" si="4"/>
        <v>-2863.6938775510207</v>
      </c>
      <c r="L22" s="36">
        <f t="shared" si="5"/>
        <v>-7.1537452893290054E-2</v>
      </c>
      <c r="M22" s="33">
        <f t="shared" si="6"/>
        <v>37</v>
      </c>
      <c r="N22" s="40"/>
      <c r="O22" s="41"/>
      <c r="Q22" s="42"/>
    </row>
    <row r="23" spans="1:17" s="4" customFormat="1" ht="16.8" customHeight="1" thickBot="1" x14ac:dyDescent="0.35">
      <c r="A23" s="1">
        <v>16</v>
      </c>
      <c r="B23" s="33" t="s">
        <v>38</v>
      </c>
      <c r="C23" s="34" t="s">
        <v>39</v>
      </c>
      <c r="D23" s="35">
        <v>36231</v>
      </c>
      <c r="E23" s="35">
        <f t="shared" si="2"/>
        <v>-1041</v>
      </c>
      <c r="F23" s="36">
        <f t="shared" si="7"/>
        <v>-2.7929614458636148E-2</v>
      </c>
      <c r="G23" s="37">
        <v>36600</v>
      </c>
      <c r="H23" s="38">
        <f t="shared" si="0"/>
        <v>369</v>
      </c>
      <c r="I23" s="36">
        <f t="shared" si="1"/>
        <v>1.0184648505423532E-2</v>
      </c>
      <c r="J23" s="39">
        <f t="shared" si="3"/>
        <v>36</v>
      </c>
      <c r="K23" s="35">
        <f t="shared" si="4"/>
        <v>-3430.6938775510207</v>
      </c>
      <c r="L23" s="36">
        <f t="shared" si="5"/>
        <v>-8.5701584090575406E-2</v>
      </c>
      <c r="M23" s="33">
        <f t="shared" si="6"/>
        <v>42</v>
      </c>
      <c r="N23" s="40"/>
      <c r="O23" s="41"/>
      <c r="Q23" s="42"/>
    </row>
    <row r="24" spans="1:17" s="4" customFormat="1" ht="16.8" customHeight="1" thickBot="1" x14ac:dyDescent="0.35">
      <c r="A24" s="1">
        <v>17</v>
      </c>
      <c r="B24" s="33" t="s">
        <v>40</v>
      </c>
      <c r="C24" s="34" t="s">
        <v>39</v>
      </c>
      <c r="D24" s="35">
        <v>37541</v>
      </c>
      <c r="E24" s="35">
        <f t="shared" si="2"/>
        <v>269</v>
      </c>
      <c r="F24" s="36">
        <f t="shared" si="7"/>
        <v>7.2171626218761999E-3</v>
      </c>
      <c r="G24" s="37">
        <v>38052</v>
      </c>
      <c r="H24" s="38">
        <f t="shared" si="0"/>
        <v>511</v>
      </c>
      <c r="I24" s="36">
        <f t="shared" si="1"/>
        <v>1.3611784449002424E-2</v>
      </c>
      <c r="J24" s="39">
        <f t="shared" si="3"/>
        <v>34</v>
      </c>
      <c r="K24" s="35">
        <f t="shared" si="4"/>
        <v>-1978.6938775510207</v>
      </c>
      <c r="L24" s="36">
        <f t="shared" si="5"/>
        <v>-4.9429417426627736E-2</v>
      </c>
      <c r="M24" s="33">
        <f t="shared" si="6"/>
        <v>33</v>
      </c>
      <c r="N24" s="40"/>
      <c r="O24" s="41"/>
      <c r="Q24" s="42"/>
    </row>
    <row r="25" spans="1:17" s="4" customFormat="1" ht="16.8" customHeight="1" thickBot="1" x14ac:dyDescent="0.35">
      <c r="A25" s="1">
        <v>18</v>
      </c>
      <c r="B25" s="33" t="s">
        <v>41</v>
      </c>
      <c r="C25" s="34" t="s">
        <v>25</v>
      </c>
      <c r="D25" s="35">
        <v>37488</v>
      </c>
      <c r="E25" s="35">
        <f t="shared" si="2"/>
        <v>216</v>
      </c>
      <c r="F25" s="36">
        <f t="shared" si="7"/>
        <v>5.7951937781608141E-3</v>
      </c>
      <c r="G25" s="37">
        <v>40720</v>
      </c>
      <c r="H25" s="38">
        <f t="shared" si="0"/>
        <v>3232</v>
      </c>
      <c r="I25" s="36">
        <f t="shared" si="1"/>
        <v>8.621425522833974E-2</v>
      </c>
      <c r="J25" s="39">
        <f t="shared" si="3"/>
        <v>16</v>
      </c>
      <c r="K25" s="35">
        <f t="shared" si="4"/>
        <v>689.30612244897929</v>
      </c>
      <c r="L25" s="36">
        <f t="shared" si="5"/>
        <v>1.7219439776824306E-2</v>
      </c>
      <c r="M25" s="33">
        <f t="shared" si="6"/>
        <v>17</v>
      </c>
      <c r="N25" s="40"/>
      <c r="O25" s="41"/>
      <c r="Q25" s="42"/>
    </row>
    <row r="26" spans="1:17" s="4" customFormat="1" ht="16.8" customHeight="1" thickBot="1" x14ac:dyDescent="0.35">
      <c r="A26" s="1">
        <v>19</v>
      </c>
      <c r="B26" s="33" t="s">
        <v>42</v>
      </c>
      <c r="C26" s="34" t="s">
        <v>43</v>
      </c>
      <c r="D26" s="35">
        <v>37333</v>
      </c>
      <c r="E26" s="35">
        <f t="shared" si="2"/>
        <v>61</v>
      </c>
      <c r="F26" s="36">
        <f t="shared" si="7"/>
        <v>1.6366056503139337E-3</v>
      </c>
      <c r="G26" s="37">
        <v>37958</v>
      </c>
      <c r="H26" s="38">
        <f t="shared" si="0"/>
        <v>625</v>
      </c>
      <c r="I26" s="36">
        <f t="shared" si="1"/>
        <v>1.6741220903758069E-2</v>
      </c>
      <c r="J26" s="39">
        <f t="shared" si="3"/>
        <v>32</v>
      </c>
      <c r="K26" s="35">
        <f t="shared" si="4"/>
        <v>-2072.6938775510207</v>
      </c>
      <c r="L26" s="36">
        <f t="shared" si="5"/>
        <v>-5.177761554399074E-2</v>
      </c>
      <c r="M26" s="33">
        <f t="shared" si="6"/>
        <v>34</v>
      </c>
      <c r="N26" s="40"/>
      <c r="O26" s="41"/>
      <c r="Q26" s="42"/>
    </row>
    <row r="27" spans="1:17" s="4" customFormat="1" ht="16.8" customHeight="1" thickBot="1" x14ac:dyDescent="0.35">
      <c r="A27" s="1">
        <v>20</v>
      </c>
      <c r="B27" s="33" t="s">
        <v>44</v>
      </c>
      <c r="C27" s="34" t="s">
        <v>25</v>
      </c>
      <c r="D27" s="35">
        <v>37867</v>
      </c>
      <c r="E27" s="35">
        <f t="shared" si="2"/>
        <v>595</v>
      </c>
      <c r="F27" s="36">
        <f t="shared" si="7"/>
        <v>1.5963612490767057E-2</v>
      </c>
      <c r="G27" s="37">
        <v>39425</v>
      </c>
      <c r="H27" s="38">
        <f t="shared" si="0"/>
        <v>1558</v>
      </c>
      <c r="I27" s="36">
        <f t="shared" si="1"/>
        <v>4.1144004014049169E-2</v>
      </c>
      <c r="J27" s="39">
        <f t="shared" si="3"/>
        <v>27</v>
      </c>
      <c r="K27" s="35">
        <f t="shared" si="4"/>
        <v>-605.69387755102071</v>
      </c>
      <c r="L27" s="36">
        <f t="shared" si="5"/>
        <v>-1.5130736414506426E-2</v>
      </c>
      <c r="M27" s="33">
        <f t="shared" si="6"/>
        <v>21</v>
      </c>
      <c r="N27" s="40"/>
      <c r="O27" s="41"/>
      <c r="Q27" s="42"/>
    </row>
    <row r="28" spans="1:17" s="4" customFormat="1" ht="16.8" customHeight="1" thickBot="1" x14ac:dyDescent="0.35">
      <c r="A28" s="1">
        <v>21</v>
      </c>
      <c r="B28" s="33" t="s">
        <v>45</v>
      </c>
      <c r="C28" s="34" t="s">
        <v>46</v>
      </c>
      <c r="D28" s="35">
        <v>37976</v>
      </c>
      <c r="E28" s="35">
        <f t="shared" si="2"/>
        <v>704</v>
      </c>
      <c r="F28" s="36">
        <f t="shared" si="7"/>
        <v>1.8888038980672286E-2</v>
      </c>
      <c r="G28" s="37">
        <v>44284</v>
      </c>
      <c r="H28" s="38">
        <f t="shared" si="0"/>
        <v>6308</v>
      </c>
      <c r="I28" s="36">
        <f t="shared" si="1"/>
        <v>0.16610490836317673</v>
      </c>
      <c r="J28" s="39">
        <f t="shared" si="3"/>
        <v>6</v>
      </c>
      <c r="K28" s="35">
        <f t="shared" si="4"/>
        <v>4253.3061224489793</v>
      </c>
      <c r="L28" s="36">
        <f t="shared" si="5"/>
        <v>0.10625112158833221</v>
      </c>
      <c r="M28" s="33">
        <f t="shared" si="6"/>
        <v>4</v>
      </c>
      <c r="N28" s="40"/>
      <c r="O28" s="41"/>
      <c r="Q28" s="42"/>
    </row>
    <row r="29" spans="1:17" s="4" customFormat="1" ht="16.8" customHeight="1" thickBot="1" x14ac:dyDescent="0.35">
      <c r="A29" s="1">
        <v>22</v>
      </c>
      <c r="B29" s="33" t="s">
        <v>47</v>
      </c>
      <c r="C29" s="34" t="s">
        <v>48</v>
      </c>
      <c r="D29" s="35">
        <v>37500</v>
      </c>
      <c r="E29" s="35">
        <f t="shared" si="2"/>
        <v>228</v>
      </c>
      <c r="F29" s="36">
        <f t="shared" si="7"/>
        <v>6.1171489880586377E-3</v>
      </c>
      <c r="G29" s="37">
        <v>39334</v>
      </c>
      <c r="H29" s="38">
        <f t="shared" si="0"/>
        <v>1834</v>
      </c>
      <c r="I29" s="36">
        <f t="shared" si="1"/>
        <v>4.8906666666666668E-2</v>
      </c>
      <c r="J29" s="39">
        <f t="shared" si="3"/>
        <v>26</v>
      </c>
      <c r="K29" s="35">
        <f t="shared" si="4"/>
        <v>-696.69387755102071</v>
      </c>
      <c r="L29" s="36">
        <f t="shared" si="5"/>
        <v>-1.7403992038762101E-2</v>
      </c>
      <c r="M29" s="33">
        <f t="shared" si="6"/>
        <v>22</v>
      </c>
      <c r="N29" s="40"/>
      <c r="O29" s="41"/>
      <c r="Q29" s="42"/>
    </row>
    <row r="30" spans="1:17" s="4" customFormat="1" ht="16.8" customHeight="1" thickBot="1" x14ac:dyDescent="0.35">
      <c r="A30" s="1">
        <v>23</v>
      </c>
      <c r="B30" s="33" t="s">
        <v>49</v>
      </c>
      <c r="C30" s="34" t="s">
        <v>19</v>
      </c>
      <c r="D30" s="35">
        <v>38099</v>
      </c>
      <c r="E30" s="35">
        <f t="shared" si="2"/>
        <v>827</v>
      </c>
      <c r="F30" s="36">
        <f t="shared" si="7"/>
        <v>2.218807988212497E-2</v>
      </c>
      <c r="G30" s="37">
        <v>39660</v>
      </c>
      <c r="H30" s="38">
        <f t="shared" si="0"/>
        <v>1561</v>
      </c>
      <c r="I30" s="36">
        <f t="shared" si="1"/>
        <v>4.0972203994855509E-2</v>
      </c>
      <c r="J30" s="39">
        <f t="shared" si="3"/>
        <v>28</v>
      </c>
      <c r="K30" s="35">
        <f t="shared" si="4"/>
        <v>-370.69387755102071</v>
      </c>
      <c r="L30" s="36">
        <f t="shared" si="5"/>
        <v>-9.2602411210989197E-3</v>
      </c>
      <c r="M30" s="33">
        <f t="shared" si="6"/>
        <v>20</v>
      </c>
      <c r="N30" s="40"/>
      <c r="O30" s="41"/>
      <c r="Q30" s="42"/>
    </row>
    <row r="31" spans="1:17" s="4" customFormat="1" ht="16.8" customHeight="1" thickBot="1" x14ac:dyDescent="0.35">
      <c r="A31" s="1">
        <v>24</v>
      </c>
      <c r="B31" s="33" t="s">
        <v>50</v>
      </c>
      <c r="C31" s="34" t="s">
        <v>19</v>
      </c>
      <c r="D31" s="35">
        <v>35821</v>
      </c>
      <c r="E31" s="35">
        <f t="shared" si="2"/>
        <v>-1451</v>
      </c>
      <c r="F31" s="36">
        <f t="shared" si="7"/>
        <v>-3.8929750796811768E-2</v>
      </c>
      <c r="G31" s="37">
        <v>36948</v>
      </c>
      <c r="H31" s="38">
        <f t="shared" si="0"/>
        <v>1127</v>
      </c>
      <c r="I31" s="36">
        <f t="shared" si="1"/>
        <v>3.1461991569191258E-2</v>
      </c>
      <c r="J31" s="39">
        <f t="shared" si="3"/>
        <v>29</v>
      </c>
      <c r="K31" s="35">
        <f t="shared" si="4"/>
        <v>-3082.6938775510207</v>
      </c>
      <c r="L31" s="36">
        <f t="shared" si="5"/>
        <v>-7.7008254890125138E-2</v>
      </c>
      <c r="M31" s="33">
        <f t="shared" si="6"/>
        <v>39</v>
      </c>
      <c r="N31" s="40"/>
      <c r="O31" s="41"/>
      <c r="Q31" s="42"/>
    </row>
    <row r="32" spans="1:17" s="4" customFormat="1" ht="16.8" customHeight="1" thickBot="1" x14ac:dyDescent="0.35">
      <c r="A32" s="1">
        <v>25</v>
      </c>
      <c r="B32" s="33" t="s">
        <v>51</v>
      </c>
      <c r="C32" s="34" t="s">
        <v>46</v>
      </c>
      <c r="D32" s="35">
        <v>37487</v>
      </c>
      <c r="E32" s="35">
        <f t="shared" si="2"/>
        <v>215</v>
      </c>
      <c r="F32" s="36">
        <f t="shared" si="7"/>
        <v>5.7683641773359964E-3</v>
      </c>
      <c r="G32" s="37">
        <v>43794</v>
      </c>
      <c r="H32" s="38">
        <f t="shared" si="0"/>
        <v>6307</v>
      </c>
      <c r="I32" s="36">
        <f t="shared" si="1"/>
        <v>0.168244991597087</v>
      </c>
      <c r="J32" s="39">
        <f t="shared" si="3"/>
        <v>5</v>
      </c>
      <c r="K32" s="35">
        <f t="shared" si="4"/>
        <v>3763.3061224489793</v>
      </c>
      <c r="L32" s="36">
        <f t="shared" si="5"/>
        <v>9.4010514380801657E-2</v>
      </c>
      <c r="M32" s="33">
        <f t="shared" si="6"/>
        <v>6</v>
      </c>
      <c r="N32" s="40"/>
      <c r="O32" s="41"/>
      <c r="Q32" s="42"/>
    </row>
    <row r="33" spans="1:17" s="4" customFormat="1" ht="16.8" customHeight="1" thickBot="1" x14ac:dyDescent="0.35">
      <c r="A33" s="1">
        <v>26</v>
      </c>
      <c r="B33" s="33" t="s">
        <v>52</v>
      </c>
      <c r="C33" s="34" t="s">
        <v>46</v>
      </c>
      <c r="D33" s="35">
        <v>37783</v>
      </c>
      <c r="E33" s="35">
        <f t="shared" si="2"/>
        <v>511</v>
      </c>
      <c r="F33" s="36">
        <f t="shared" si="7"/>
        <v>1.3709926021482298E-2</v>
      </c>
      <c r="G33" s="37">
        <v>43400</v>
      </c>
      <c r="H33" s="38">
        <f t="shared" si="0"/>
        <v>5617</v>
      </c>
      <c r="I33" s="36">
        <f t="shared" si="1"/>
        <v>0.1486647434031178</v>
      </c>
      <c r="J33" s="39">
        <f t="shared" si="3"/>
        <v>8</v>
      </c>
      <c r="K33" s="35">
        <f t="shared" si="4"/>
        <v>3369.3061224489793</v>
      </c>
      <c r="L33" s="36">
        <f t="shared" si="5"/>
        <v>8.4168066952705664E-2</v>
      </c>
      <c r="M33" s="33">
        <f t="shared" si="6"/>
        <v>7</v>
      </c>
      <c r="N33" s="40"/>
      <c r="O33" s="41"/>
      <c r="Q33" s="42"/>
    </row>
    <row r="34" spans="1:17" s="4" customFormat="1" ht="16.8" customHeight="1" thickBot="1" x14ac:dyDescent="0.35">
      <c r="A34" s="1">
        <v>27</v>
      </c>
      <c r="B34" s="33" t="s">
        <v>53</v>
      </c>
      <c r="C34" s="34" t="s">
        <v>46</v>
      </c>
      <c r="D34" s="35">
        <v>38075</v>
      </c>
      <c r="E34" s="35">
        <f t="shared" si="2"/>
        <v>803</v>
      </c>
      <c r="F34" s="36">
        <f t="shared" si="7"/>
        <v>2.1544169462329326E-2</v>
      </c>
      <c r="G34" s="37">
        <v>42234</v>
      </c>
      <c r="H34" s="38">
        <f t="shared" si="0"/>
        <v>4159</v>
      </c>
      <c r="I34" s="36">
        <f t="shared" si="1"/>
        <v>0.10923177938279711</v>
      </c>
      <c r="J34" s="39">
        <f t="shared" si="3"/>
        <v>12</v>
      </c>
      <c r="K34" s="35">
        <f t="shared" si="4"/>
        <v>2203.3061224489793</v>
      </c>
      <c r="L34" s="36">
        <f t="shared" si="5"/>
        <v>5.5040417964990124E-2</v>
      </c>
      <c r="M34" s="33">
        <f t="shared" si="6"/>
        <v>10</v>
      </c>
      <c r="N34" s="40"/>
      <c r="O34" s="41"/>
      <c r="Q34" s="42"/>
    </row>
    <row r="35" spans="1:17" s="4" customFormat="1" ht="16.8" customHeight="1" thickBot="1" x14ac:dyDescent="0.35">
      <c r="A35" s="1">
        <v>28</v>
      </c>
      <c r="B35" s="33" t="s">
        <v>54</v>
      </c>
      <c r="C35" s="34" t="s">
        <v>46</v>
      </c>
      <c r="D35" s="35">
        <v>38303</v>
      </c>
      <c r="E35" s="35">
        <f t="shared" si="2"/>
        <v>1031</v>
      </c>
      <c r="F35" s="36">
        <f t="shared" si="7"/>
        <v>2.7661318450387964E-2</v>
      </c>
      <c r="G35" s="37">
        <v>38938</v>
      </c>
      <c r="H35" s="38">
        <f t="shared" si="0"/>
        <v>635</v>
      </c>
      <c r="I35" s="36">
        <f t="shared" si="1"/>
        <v>1.6578335900582199E-2</v>
      </c>
      <c r="J35" s="39">
        <f t="shared" si="3"/>
        <v>33</v>
      </c>
      <c r="K35" s="35">
        <f t="shared" si="4"/>
        <v>-1092.6938775510207</v>
      </c>
      <c r="L35" s="36">
        <f t="shared" si="5"/>
        <v>-2.7296401128929646E-2</v>
      </c>
      <c r="M35" s="33">
        <f t="shared" si="6"/>
        <v>28</v>
      </c>
      <c r="N35" s="40"/>
      <c r="O35" s="41"/>
      <c r="Q35" s="42"/>
    </row>
    <row r="36" spans="1:17" s="4" customFormat="1" ht="16.8" customHeight="1" thickBot="1" x14ac:dyDescent="0.35">
      <c r="A36" s="1">
        <v>29</v>
      </c>
      <c r="B36" s="33" t="s">
        <v>55</v>
      </c>
      <c r="C36" s="34" t="s">
        <v>46</v>
      </c>
      <c r="D36" s="35">
        <v>38002</v>
      </c>
      <c r="E36" s="35">
        <f t="shared" si="2"/>
        <v>730</v>
      </c>
      <c r="F36" s="36">
        <f t="shared" si="7"/>
        <v>1.9585608602117568E-2</v>
      </c>
      <c r="G36" s="37">
        <v>40711</v>
      </c>
      <c r="H36" s="38">
        <f t="shared" si="0"/>
        <v>2709</v>
      </c>
      <c r="I36" s="36">
        <f t="shared" si="1"/>
        <v>7.1285721804115576E-2</v>
      </c>
      <c r="J36" s="39">
        <f t="shared" si="3"/>
        <v>21</v>
      </c>
      <c r="K36" s="35">
        <f t="shared" si="4"/>
        <v>680.30612244897929</v>
      </c>
      <c r="L36" s="36">
        <f t="shared" si="5"/>
        <v>1.6994612297502317E-2</v>
      </c>
      <c r="M36" s="33">
        <f t="shared" si="6"/>
        <v>18</v>
      </c>
      <c r="N36" s="40"/>
      <c r="O36" s="41"/>
      <c r="Q36" s="42"/>
    </row>
    <row r="37" spans="1:17" s="4" customFormat="1" ht="16.8" customHeight="1" thickBot="1" x14ac:dyDescent="0.35">
      <c r="A37" s="1">
        <v>30</v>
      </c>
      <c r="B37" s="33" t="s">
        <v>56</v>
      </c>
      <c r="C37" s="34" t="s">
        <v>57</v>
      </c>
      <c r="D37" s="35">
        <v>36467</v>
      </c>
      <c r="E37" s="35">
        <f t="shared" si="2"/>
        <v>-805</v>
      </c>
      <c r="F37" s="36">
        <f t="shared" si="7"/>
        <v>-2.1597828663978962E-2</v>
      </c>
      <c r="G37" s="37">
        <v>43804</v>
      </c>
      <c r="H37" s="38">
        <f t="shared" si="0"/>
        <v>7337</v>
      </c>
      <c r="I37" s="36">
        <f t="shared" si="1"/>
        <v>0.2011956015027285</v>
      </c>
      <c r="J37" s="39">
        <f t="shared" si="3"/>
        <v>4</v>
      </c>
      <c r="K37" s="35">
        <f t="shared" si="4"/>
        <v>3773.3061224489793</v>
      </c>
      <c r="L37" s="36">
        <f t="shared" si="5"/>
        <v>9.4260322691159429E-2</v>
      </c>
      <c r="M37" s="33">
        <f t="shared" si="6"/>
        <v>5</v>
      </c>
      <c r="N37" s="40"/>
      <c r="O37" s="41"/>
      <c r="Q37" s="42"/>
    </row>
    <row r="38" spans="1:17" s="4" customFormat="1" ht="16.8" customHeight="1" thickBot="1" x14ac:dyDescent="0.35">
      <c r="A38" s="1">
        <v>31</v>
      </c>
      <c r="B38" s="33" t="s">
        <v>58</v>
      </c>
      <c r="C38" s="34" t="s">
        <v>25</v>
      </c>
      <c r="D38" s="35">
        <v>36914</v>
      </c>
      <c r="E38" s="35">
        <f t="shared" si="2"/>
        <v>-358</v>
      </c>
      <c r="F38" s="36">
        <f t="shared" si="7"/>
        <v>-9.604997095285053E-3</v>
      </c>
      <c r="G38" s="37">
        <v>37865</v>
      </c>
      <c r="H38" s="38">
        <f t="shared" si="0"/>
        <v>951</v>
      </c>
      <c r="I38" s="36">
        <f t="shared" si="1"/>
        <v>2.5762583301728342E-2</v>
      </c>
      <c r="J38" s="39">
        <f t="shared" si="3"/>
        <v>31</v>
      </c>
      <c r="K38" s="35">
        <f t="shared" si="4"/>
        <v>-2165.6938775510207</v>
      </c>
      <c r="L38" s="36">
        <f t="shared" si="5"/>
        <v>-5.4100832830317969E-2</v>
      </c>
      <c r="M38" s="33">
        <f t="shared" si="6"/>
        <v>35</v>
      </c>
      <c r="N38" s="40"/>
      <c r="O38" s="41"/>
      <c r="Q38" s="42"/>
    </row>
    <row r="39" spans="1:17" s="4" customFormat="1" ht="16.8" customHeight="1" thickBot="1" x14ac:dyDescent="0.35">
      <c r="A39" s="1">
        <v>32</v>
      </c>
      <c r="B39" s="33" t="s">
        <v>59</v>
      </c>
      <c r="C39" s="34" t="s">
        <v>19</v>
      </c>
      <c r="D39" s="35">
        <v>38202</v>
      </c>
      <c r="E39" s="35">
        <f t="shared" si="2"/>
        <v>930</v>
      </c>
      <c r="F39" s="36">
        <f t="shared" si="7"/>
        <v>2.4951528767081285E-2</v>
      </c>
      <c r="G39" s="37">
        <v>38492</v>
      </c>
      <c r="H39" s="38">
        <f t="shared" si="0"/>
        <v>290</v>
      </c>
      <c r="I39" s="36">
        <f t="shared" si="1"/>
        <v>7.5912255902832312E-3</v>
      </c>
      <c r="J39" s="39">
        <f t="shared" si="3"/>
        <v>37</v>
      </c>
      <c r="K39" s="35">
        <f t="shared" si="4"/>
        <v>-1538.6938775510207</v>
      </c>
      <c r="L39" s="36">
        <f t="shared" si="5"/>
        <v>-3.8437851770886024E-2</v>
      </c>
      <c r="M39" s="33">
        <f t="shared" si="6"/>
        <v>31</v>
      </c>
      <c r="N39" s="40"/>
      <c r="O39" s="41"/>
      <c r="Q39" s="42"/>
    </row>
    <row r="40" spans="1:17" s="4" customFormat="1" ht="16.8" customHeight="1" thickBot="1" x14ac:dyDescent="0.35">
      <c r="A40" s="1">
        <v>33</v>
      </c>
      <c r="B40" s="33" t="s">
        <v>60</v>
      </c>
      <c r="C40" s="34" t="s">
        <v>61</v>
      </c>
      <c r="D40" s="35">
        <v>37068</v>
      </c>
      <c r="E40" s="35">
        <f t="shared" si="2"/>
        <v>-204</v>
      </c>
      <c r="F40" s="36">
        <f t="shared" si="7"/>
        <v>-5.4732385682629914E-3</v>
      </c>
      <c r="G40" s="37">
        <v>36714</v>
      </c>
      <c r="H40" s="38">
        <f t="shared" si="0"/>
        <v>-354</v>
      </c>
      <c r="I40" s="36">
        <f t="shared" si="1"/>
        <v>-9.5500161864681132E-3</v>
      </c>
      <c r="J40" s="39">
        <f t="shared" si="3"/>
        <v>39</v>
      </c>
      <c r="K40" s="35">
        <f t="shared" si="4"/>
        <v>-3316.6938775510207</v>
      </c>
      <c r="L40" s="36">
        <f t="shared" si="5"/>
        <v>-8.2853769352496873E-2</v>
      </c>
      <c r="M40" s="33">
        <f t="shared" si="6"/>
        <v>41</v>
      </c>
      <c r="N40" s="40"/>
      <c r="O40" s="41"/>
      <c r="Q40" s="42"/>
    </row>
    <row r="41" spans="1:17" s="4" customFormat="1" ht="16.8" customHeight="1" thickBot="1" x14ac:dyDescent="0.35">
      <c r="A41" s="1">
        <v>34</v>
      </c>
      <c r="B41" s="33" t="s">
        <v>62</v>
      </c>
      <c r="C41" s="34" t="s">
        <v>19</v>
      </c>
      <c r="D41" s="35">
        <v>35967</v>
      </c>
      <c r="E41" s="35">
        <f t="shared" si="2"/>
        <v>-1305</v>
      </c>
      <c r="F41" s="36">
        <f t="shared" si="7"/>
        <v>-3.5012629076388253E-2</v>
      </c>
      <c r="G41" s="37">
        <v>39130</v>
      </c>
      <c r="H41" s="38">
        <f t="shared" si="0"/>
        <v>3163</v>
      </c>
      <c r="I41" s="36">
        <f t="shared" si="1"/>
        <v>8.794172435843968E-2</v>
      </c>
      <c r="J41" s="39">
        <f t="shared" si="3"/>
        <v>15</v>
      </c>
      <c r="K41" s="35">
        <f t="shared" si="4"/>
        <v>-900.69387755102071</v>
      </c>
      <c r="L41" s="36">
        <f t="shared" si="5"/>
        <v>-2.2500081570060532E-2</v>
      </c>
      <c r="M41" s="33">
        <f t="shared" si="6"/>
        <v>25</v>
      </c>
      <c r="N41" s="40"/>
      <c r="O41" s="41"/>
      <c r="Q41" s="42"/>
    </row>
    <row r="42" spans="1:17" s="4" customFormat="1" ht="16.8" customHeight="1" thickBot="1" x14ac:dyDescent="0.35">
      <c r="A42" s="1">
        <v>35</v>
      </c>
      <c r="B42" s="33" t="s">
        <v>63</v>
      </c>
      <c r="C42" s="34" t="s">
        <v>64</v>
      </c>
      <c r="D42" s="35">
        <v>37640</v>
      </c>
      <c r="E42" s="35">
        <f t="shared" si="2"/>
        <v>368</v>
      </c>
      <c r="F42" s="36">
        <f t="shared" si="7"/>
        <v>9.8732931035332393E-3</v>
      </c>
      <c r="G42" s="37">
        <v>38733</v>
      </c>
      <c r="H42" s="38">
        <f t="shared" si="0"/>
        <v>1093</v>
      </c>
      <c r="I42" s="36">
        <f t="shared" si="1"/>
        <v>2.9038257173219978E-2</v>
      </c>
      <c r="J42" s="39">
        <f t="shared" si="3"/>
        <v>30</v>
      </c>
      <c r="K42" s="35">
        <f t="shared" si="4"/>
        <v>-1297.6938775510207</v>
      </c>
      <c r="L42" s="36">
        <f t="shared" si="5"/>
        <v>-3.2417471491263852E-2</v>
      </c>
      <c r="M42" s="33">
        <f t="shared" si="6"/>
        <v>29</v>
      </c>
      <c r="N42" s="40"/>
      <c r="O42" s="41"/>
      <c r="Q42" s="42"/>
    </row>
    <row r="43" spans="1:17" s="4" customFormat="1" ht="16.8" customHeight="1" thickBot="1" x14ac:dyDescent="0.35">
      <c r="A43" s="1">
        <v>36</v>
      </c>
      <c r="B43" s="33" t="s">
        <v>65</v>
      </c>
      <c r="C43" s="34" t="s">
        <v>19</v>
      </c>
      <c r="D43" s="35">
        <v>38550</v>
      </c>
      <c r="E43" s="35">
        <f t="shared" si="2"/>
        <v>1278</v>
      </c>
      <c r="F43" s="36">
        <f t="shared" si="7"/>
        <v>3.4288229854118155E-2</v>
      </c>
      <c r="G43" s="37">
        <v>38106</v>
      </c>
      <c r="H43" s="38">
        <f t="shared" si="0"/>
        <v>-444</v>
      </c>
      <c r="I43" s="36">
        <f t="shared" si="1"/>
        <v>-1.151750972762646E-2</v>
      </c>
      <c r="J43" s="39">
        <f t="shared" si="3"/>
        <v>40</v>
      </c>
      <c r="K43" s="35">
        <f t="shared" si="4"/>
        <v>-1924.6938775510207</v>
      </c>
      <c r="L43" s="36">
        <f t="shared" si="5"/>
        <v>-4.8080452550695797E-2</v>
      </c>
      <c r="M43" s="33">
        <f t="shared" si="6"/>
        <v>32</v>
      </c>
      <c r="N43" s="40"/>
      <c r="O43" s="41"/>
      <c r="Q43" s="42"/>
    </row>
    <row r="44" spans="1:17" s="4" customFormat="1" ht="16.8" customHeight="1" thickBot="1" x14ac:dyDescent="0.35">
      <c r="A44" s="1">
        <v>37</v>
      </c>
      <c r="B44" s="33" t="s">
        <v>66</v>
      </c>
      <c r="C44" s="34" t="s">
        <v>67</v>
      </c>
      <c r="D44" s="35">
        <v>38550</v>
      </c>
      <c r="E44" s="35">
        <f t="shared" si="2"/>
        <v>1278</v>
      </c>
      <c r="F44" s="36">
        <f t="shared" si="7"/>
        <v>3.4288229854118155E-2</v>
      </c>
      <c r="G44" s="37">
        <v>41805</v>
      </c>
      <c r="H44" s="38">
        <f t="shared" si="0"/>
        <v>3255</v>
      </c>
      <c r="I44" s="36">
        <f t="shared" si="1"/>
        <v>8.4435797665369655E-2</v>
      </c>
      <c r="J44" s="39">
        <f t="shared" si="3"/>
        <v>17</v>
      </c>
      <c r="K44" s="35">
        <f t="shared" si="4"/>
        <v>1774.3061224489793</v>
      </c>
      <c r="L44" s="36">
        <f t="shared" si="5"/>
        <v>4.4323641450641951E-2</v>
      </c>
      <c r="M44" s="33">
        <f t="shared" si="6"/>
        <v>12</v>
      </c>
      <c r="N44" s="40"/>
      <c r="O44" s="41"/>
      <c r="Q44" s="42"/>
    </row>
    <row r="45" spans="1:17" s="4" customFormat="1" ht="16.8" customHeight="1" thickBot="1" x14ac:dyDescent="0.35">
      <c r="A45" s="1">
        <v>38</v>
      </c>
      <c r="B45" s="33" t="s">
        <v>68</v>
      </c>
      <c r="C45" s="34" t="s">
        <v>19</v>
      </c>
      <c r="D45" s="35">
        <v>38023</v>
      </c>
      <c r="E45" s="35">
        <f t="shared" si="2"/>
        <v>751</v>
      </c>
      <c r="F45" s="36">
        <f t="shared" si="7"/>
        <v>2.0149030219438757E-2</v>
      </c>
      <c r="G45" s="37">
        <v>36968</v>
      </c>
      <c r="H45" s="38">
        <f t="shared" si="0"/>
        <v>-1055</v>
      </c>
      <c r="I45" s="36">
        <f t="shared" si="1"/>
        <v>-2.7746364042816191E-2</v>
      </c>
      <c r="J45" s="39">
        <f t="shared" si="3"/>
        <v>43</v>
      </c>
      <c r="K45" s="35">
        <f t="shared" si="4"/>
        <v>-3062.6938775510207</v>
      </c>
      <c r="L45" s="36">
        <f t="shared" si="5"/>
        <v>-7.650863826940961E-2</v>
      </c>
      <c r="M45" s="33">
        <f t="shared" si="6"/>
        <v>38</v>
      </c>
      <c r="N45" s="40"/>
      <c r="O45" s="41"/>
      <c r="Q45" s="42"/>
    </row>
    <row r="46" spans="1:17" s="4" customFormat="1" ht="16.8" customHeight="1" thickBot="1" x14ac:dyDescent="0.35">
      <c r="A46" s="1">
        <v>39</v>
      </c>
      <c r="B46" s="33" t="s">
        <v>69</v>
      </c>
      <c r="C46" s="34" t="s">
        <v>25</v>
      </c>
      <c r="D46" s="35">
        <v>36499</v>
      </c>
      <c r="E46" s="35">
        <f t="shared" si="2"/>
        <v>-773</v>
      </c>
      <c r="F46" s="36">
        <f t="shared" si="7"/>
        <v>-2.0739281437584765E-2</v>
      </c>
      <c r="G46" s="37">
        <v>59542</v>
      </c>
      <c r="H46" s="38">
        <f t="shared" si="0"/>
        <v>23043</v>
      </c>
      <c r="I46" s="36">
        <f t="shared" si="1"/>
        <v>0.63133236527028136</v>
      </c>
      <c r="J46" s="39">
        <f t="shared" si="3"/>
        <v>1</v>
      </c>
      <c r="K46" s="35">
        <f t="shared" si="4"/>
        <v>19511.306122448979</v>
      </c>
      <c r="L46" s="36">
        <f t="shared" si="5"/>
        <v>0.48740864153221203</v>
      </c>
      <c r="M46" s="33">
        <f t="shared" si="6"/>
        <v>1</v>
      </c>
      <c r="N46" s="40"/>
      <c r="O46" s="41"/>
      <c r="Q46" s="42"/>
    </row>
    <row r="47" spans="1:17" s="4" customFormat="1" ht="16.8" customHeight="1" thickBot="1" x14ac:dyDescent="0.35">
      <c r="A47" s="1">
        <v>40</v>
      </c>
      <c r="B47" s="33" t="s">
        <v>70</v>
      </c>
      <c r="C47" s="34" t="s">
        <v>19</v>
      </c>
      <c r="D47" s="35">
        <v>37613</v>
      </c>
      <c r="E47" s="35">
        <f t="shared" si="2"/>
        <v>341</v>
      </c>
      <c r="F47" s="36">
        <f t="shared" si="7"/>
        <v>9.1488938812631371E-3</v>
      </c>
      <c r="G47" s="37">
        <v>35576</v>
      </c>
      <c r="H47" s="38">
        <f t="shared" si="0"/>
        <v>-2037</v>
      </c>
      <c r="I47" s="36">
        <f t="shared" si="1"/>
        <v>-5.4156807486773192E-2</v>
      </c>
      <c r="J47" s="39">
        <f t="shared" si="3"/>
        <v>46</v>
      </c>
      <c r="K47" s="35">
        <f t="shared" si="4"/>
        <v>-4454.6938775510207</v>
      </c>
      <c r="L47" s="36">
        <f t="shared" si="5"/>
        <v>-0.11128195507121066</v>
      </c>
      <c r="M47" s="33">
        <f t="shared" si="6"/>
        <v>45</v>
      </c>
      <c r="N47" s="40"/>
      <c r="O47" s="41"/>
      <c r="Q47" s="42"/>
    </row>
    <row r="48" spans="1:17" s="4" customFormat="1" ht="16.8" customHeight="1" thickBot="1" x14ac:dyDescent="0.35">
      <c r="A48" s="1">
        <v>41</v>
      </c>
      <c r="B48" s="33" t="s">
        <v>71</v>
      </c>
      <c r="C48" s="34" t="s">
        <v>19</v>
      </c>
      <c r="D48" s="35">
        <v>38547</v>
      </c>
      <c r="E48" s="35">
        <f t="shared" si="2"/>
        <v>1275</v>
      </c>
      <c r="F48" s="36">
        <f t="shared" si="7"/>
        <v>3.4207741051643696E-2</v>
      </c>
      <c r="G48" s="37">
        <v>37259</v>
      </c>
      <c r="H48" s="38">
        <f t="shared" si="0"/>
        <v>-1288</v>
      </c>
      <c r="I48" s="36">
        <f t="shared" si="1"/>
        <v>-3.3413754637196147E-2</v>
      </c>
      <c r="J48" s="39">
        <f t="shared" si="3"/>
        <v>44</v>
      </c>
      <c r="K48" s="35">
        <f t="shared" si="4"/>
        <v>-2771.6938775510207</v>
      </c>
      <c r="L48" s="36">
        <f t="shared" si="5"/>
        <v>-6.9239216437998602E-2</v>
      </c>
      <c r="M48" s="33">
        <f t="shared" si="6"/>
        <v>36</v>
      </c>
      <c r="N48" s="40"/>
      <c r="O48" s="41"/>
      <c r="Q48" s="42"/>
    </row>
    <row r="49" spans="1:17" s="4" customFormat="1" ht="16.8" customHeight="1" thickBot="1" x14ac:dyDescent="0.35">
      <c r="A49" s="1">
        <v>42</v>
      </c>
      <c r="B49" s="33" t="s">
        <v>72</v>
      </c>
      <c r="C49" s="34" t="s">
        <v>73</v>
      </c>
      <c r="D49" s="35">
        <v>36288</v>
      </c>
      <c r="E49" s="35">
        <f t="shared" si="2"/>
        <v>-984</v>
      </c>
      <c r="F49" s="36">
        <f t="shared" si="7"/>
        <v>-2.6400327211621489E-2</v>
      </c>
      <c r="G49" s="37">
        <v>34676</v>
      </c>
      <c r="H49" s="38">
        <f t="shared" si="0"/>
        <v>-1612</v>
      </c>
      <c r="I49" s="36">
        <f t="shared" si="1"/>
        <v>-4.4422398589065257E-2</v>
      </c>
      <c r="J49" s="39">
        <f t="shared" si="3"/>
        <v>45</v>
      </c>
      <c r="K49" s="35">
        <f t="shared" si="4"/>
        <v>-5354.6938775510207</v>
      </c>
      <c r="L49" s="36">
        <f t="shared" si="5"/>
        <v>-0.13376470300340965</v>
      </c>
      <c r="M49" s="33">
        <f t="shared" si="6"/>
        <v>48</v>
      </c>
      <c r="N49" s="40"/>
      <c r="O49" s="41"/>
      <c r="Q49" s="42"/>
    </row>
    <row r="50" spans="1:17" s="4" customFormat="1" ht="16.8" customHeight="1" thickBot="1" x14ac:dyDescent="0.35">
      <c r="A50" s="1">
        <v>43</v>
      </c>
      <c r="B50" s="33" t="s">
        <v>74</v>
      </c>
      <c r="C50" s="34" t="s">
        <v>19</v>
      </c>
      <c r="D50" s="35">
        <v>37945</v>
      </c>
      <c r="E50" s="35">
        <f t="shared" si="2"/>
        <v>673</v>
      </c>
      <c r="F50" s="36">
        <f t="shared" si="7"/>
        <v>1.8056321355102909E-2</v>
      </c>
      <c r="G50" s="37">
        <v>35345</v>
      </c>
      <c r="H50" s="38">
        <f t="shared" si="0"/>
        <v>-2600</v>
      </c>
      <c r="I50" s="36">
        <f t="shared" si="1"/>
        <v>-6.8520226643826593E-2</v>
      </c>
      <c r="J50" s="39">
        <f t="shared" si="3"/>
        <v>49</v>
      </c>
      <c r="K50" s="35">
        <f t="shared" si="4"/>
        <v>-4685.6938775510207</v>
      </c>
      <c r="L50" s="36">
        <f t="shared" si="5"/>
        <v>-0.11705252704047507</v>
      </c>
      <c r="M50" s="33">
        <f t="shared" si="6"/>
        <v>46</v>
      </c>
      <c r="N50" s="40"/>
      <c r="O50" s="41"/>
      <c r="Q50" s="42"/>
    </row>
    <row r="51" spans="1:17" s="4" customFormat="1" ht="16.8" customHeight="1" thickBot="1" x14ac:dyDescent="0.35">
      <c r="A51" s="1">
        <v>44</v>
      </c>
      <c r="B51" s="33" t="s">
        <v>75</v>
      </c>
      <c r="C51" s="34" t="s">
        <v>19</v>
      </c>
      <c r="D51" s="35">
        <v>37056</v>
      </c>
      <c r="E51" s="35">
        <f t="shared" si="2"/>
        <v>-216</v>
      </c>
      <c r="F51" s="36">
        <f t="shared" si="7"/>
        <v>-5.7951937781608141E-3</v>
      </c>
      <c r="G51" s="37">
        <v>34700</v>
      </c>
      <c r="H51" s="38">
        <f t="shared" si="0"/>
        <v>-2356</v>
      </c>
      <c r="I51" s="36">
        <f t="shared" si="1"/>
        <v>-6.3579447322970634E-2</v>
      </c>
      <c r="J51" s="39">
        <f t="shared" si="3"/>
        <v>48</v>
      </c>
      <c r="K51" s="35">
        <f t="shared" si="4"/>
        <v>-5330.6938775510207</v>
      </c>
      <c r="L51" s="36">
        <f t="shared" si="5"/>
        <v>-0.133165163058551</v>
      </c>
      <c r="M51" s="33">
        <f t="shared" si="6"/>
        <v>47</v>
      </c>
      <c r="N51" s="40"/>
      <c r="O51" s="41"/>
      <c r="Q51" s="42"/>
    </row>
    <row r="52" spans="1:17" s="4" customFormat="1" ht="16.8" customHeight="1" thickBot="1" x14ac:dyDescent="0.35">
      <c r="A52" s="1">
        <v>45</v>
      </c>
      <c r="B52" s="33" t="s">
        <v>76</v>
      </c>
      <c r="C52" s="34" t="s">
        <v>23</v>
      </c>
      <c r="D52" s="35">
        <v>36862</v>
      </c>
      <c r="E52" s="35">
        <f t="shared" si="2"/>
        <v>-410</v>
      </c>
      <c r="F52" s="36">
        <f t="shared" si="7"/>
        <v>-1.100013633817562E-2</v>
      </c>
      <c r="G52" s="37">
        <v>41106</v>
      </c>
      <c r="H52" s="38">
        <f t="shared" si="0"/>
        <v>4244</v>
      </c>
      <c r="I52" s="36">
        <f t="shared" si="1"/>
        <v>0.11513211437252455</v>
      </c>
      <c r="J52" s="39">
        <f t="shared" si="3"/>
        <v>11</v>
      </c>
      <c r="K52" s="35">
        <f t="shared" si="4"/>
        <v>1075.3061224489793</v>
      </c>
      <c r="L52" s="36">
        <f t="shared" si="5"/>
        <v>2.6862040556634086E-2</v>
      </c>
      <c r="M52" s="33">
        <f t="shared" si="6"/>
        <v>14</v>
      </c>
      <c r="N52" s="40"/>
      <c r="O52" s="41"/>
      <c r="Q52" s="42"/>
    </row>
    <row r="53" spans="1:17" s="4" customFormat="1" ht="16.8" customHeight="1" thickBot="1" x14ac:dyDescent="0.35">
      <c r="A53" s="1">
        <v>46</v>
      </c>
      <c r="B53" s="33" t="s">
        <v>77</v>
      </c>
      <c r="C53" s="34" t="s">
        <v>46</v>
      </c>
      <c r="D53" s="35">
        <v>38288</v>
      </c>
      <c r="E53" s="35">
        <f t="shared" si="2"/>
        <v>1016</v>
      </c>
      <c r="F53" s="36">
        <f t="shared" si="7"/>
        <v>2.7258874438015682E-2</v>
      </c>
      <c r="G53" s="37">
        <v>40772</v>
      </c>
      <c r="H53" s="38">
        <f t="shared" si="0"/>
        <v>2484</v>
      </c>
      <c r="I53" s="36">
        <f t="shared" si="1"/>
        <v>6.4876723777684914E-2</v>
      </c>
      <c r="J53" s="39">
        <f t="shared" si="3"/>
        <v>22</v>
      </c>
      <c r="K53" s="35">
        <f t="shared" si="4"/>
        <v>741.30612244897929</v>
      </c>
      <c r="L53" s="36">
        <f t="shared" si="5"/>
        <v>1.851844299068469E-2</v>
      </c>
      <c r="M53" s="33">
        <f t="shared" si="6"/>
        <v>16</v>
      </c>
      <c r="N53" s="40"/>
      <c r="O53" s="41"/>
      <c r="Q53" s="42"/>
    </row>
    <row r="54" spans="1:17" s="4" customFormat="1" ht="16.8" customHeight="1" thickBot="1" x14ac:dyDescent="0.35">
      <c r="A54" s="1">
        <v>47</v>
      </c>
      <c r="B54" s="33" t="s">
        <v>78</v>
      </c>
      <c r="C54" s="34" t="s">
        <v>19</v>
      </c>
      <c r="D54" s="35">
        <v>35793</v>
      </c>
      <c r="E54" s="35">
        <f t="shared" si="2"/>
        <v>-1479</v>
      </c>
      <c r="F54" s="36">
        <f t="shared" si="7"/>
        <v>-3.9680979619906687E-2</v>
      </c>
      <c r="G54" s="37">
        <v>33841</v>
      </c>
      <c r="H54" s="38">
        <f t="shared" si="0"/>
        <v>-1952</v>
      </c>
      <c r="I54" s="36">
        <f t="shared" si="1"/>
        <v>-5.4535803089989662E-2</v>
      </c>
      <c r="J54" s="39">
        <f t="shared" si="3"/>
        <v>47</v>
      </c>
      <c r="K54" s="35">
        <f t="shared" si="4"/>
        <v>-6189.6938775510207</v>
      </c>
      <c r="L54" s="36">
        <f t="shared" si="5"/>
        <v>-0.15462369691828312</v>
      </c>
      <c r="M54" s="33">
        <f t="shared" si="6"/>
        <v>49</v>
      </c>
      <c r="N54" s="40"/>
      <c r="O54" s="41"/>
      <c r="Q54" s="42"/>
    </row>
    <row r="55" spans="1:17" s="4" customFormat="1" ht="16.8" customHeight="1" thickBot="1" x14ac:dyDescent="0.35">
      <c r="A55" s="1">
        <v>48</v>
      </c>
      <c r="B55" s="33" t="s">
        <v>79</v>
      </c>
      <c r="C55" s="34" t="s">
        <v>80</v>
      </c>
      <c r="D55" s="35">
        <v>36970</v>
      </c>
      <c r="E55" s="35">
        <f t="shared" si="2"/>
        <v>-302</v>
      </c>
      <c r="F55" s="36">
        <f t="shared" si="7"/>
        <v>-8.102539449095213E-3</v>
      </c>
      <c r="G55" s="37">
        <v>36084</v>
      </c>
      <c r="H55" s="38">
        <f t="shared" si="0"/>
        <v>-886</v>
      </c>
      <c r="I55" s="36">
        <f t="shared" si="1"/>
        <v>-2.396537733297268E-2</v>
      </c>
      <c r="J55" s="39">
        <f t="shared" si="3"/>
        <v>42</v>
      </c>
      <c r="K55" s="35">
        <f t="shared" si="4"/>
        <v>-3946.6938775510207</v>
      </c>
      <c r="L55" s="36">
        <f t="shared" si="5"/>
        <v>-9.8591692905036138E-2</v>
      </c>
      <c r="M55" s="33">
        <f t="shared" si="6"/>
        <v>43</v>
      </c>
      <c r="N55" s="40"/>
      <c r="O55" s="41"/>
      <c r="Q55" s="42"/>
    </row>
    <row r="56" spans="1:17" s="4" customFormat="1" ht="16.8" customHeight="1" x14ac:dyDescent="0.3">
      <c r="A56" s="1">
        <v>49</v>
      </c>
      <c r="B56" s="3" t="s">
        <v>81</v>
      </c>
      <c r="C56" s="43" t="s">
        <v>23</v>
      </c>
      <c r="D56" s="44">
        <v>37250</v>
      </c>
      <c r="E56" s="44">
        <f t="shared" si="2"/>
        <v>-22</v>
      </c>
      <c r="F56" s="45">
        <f t="shared" si="7"/>
        <v>-5.9025121814600893E-4</v>
      </c>
      <c r="G56" s="46">
        <v>52488</v>
      </c>
      <c r="H56" s="47">
        <f t="shared" si="0"/>
        <v>15238</v>
      </c>
      <c r="I56" s="45">
        <f t="shared" si="1"/>
        <v>0.40907382550335569</v>
      </c>
      <c r="J56" s="48">
        <f t="shared" si="3"/>
        <v>3</v>
      </c>
      <c r="K56" s="44">
        <f t="shared" si="4"/>
        <v>12457.306122448979</v>
      </c>
      <c r="L56" s="45">
        <f t="shared" si="5"/>
        <v>0.31119385940584365</v>
      </c>
      <c r="M56" s="3">
        <f t="shared" si="6"/>
        <v>2</v>
      </c>
      <c r="N56" s="40"/>
      <c r="O56" s="41"/>
      <c r="Q56" s="42"/>
    </row>
  </sheetData>
  <mergeCells count="5">
    <mergeCell ref="C5:C6"/>
    <mergeCell ref="D5:G5"/>
    <mergeCell ref="H5:J5"/>
    <mergeCell ref="K5:K6"/>
    <mergeCell ref="L5:L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20C7-EA26-4022-8074-52105BE81570}">
  <dimension ref="A1:Q56"/>
  <sheetViews>
    <sheetView workbookViewId="0">
      <pane ySplit="7" topLeftCell="A8" activePane="bottomLeft" state="frozen"/>
      <selection pane="bottomLeft" activeCell="P3" sqref="P3"/>
    </sheetView>
  </sheetViews>
  <sheetFormatPr defaultColWidth="9.109375" defaultRowHeight="13.8" x14ac:dyDescent="0.25"/>
  <cols>
    <col min="1" max="1" width="1.77734375" style="5" customWidth="1"/>
    <col min="2" max="2" width="10.77734375" style="7" customWidth="1"/>
    <col min="3" max="3" width="11.33203125" style="7" customWidth="1"/>
    <col min="4" max="4" width="9.88671875" style="7" bestFit="1" customWidth="1"/>
    <col min="5" max="5" width="11" style="7" customWidth="1"/>
    <col min="6" max="6" width="11.77734375" style="7" customWidth="1"/>
    <col min="7" max="7" width="10.44140625" style="7" customWidth="1"/>
    <col min="8" max="10" width="8.6640625" style="7" customWidth="1"/>
    <col min="11" max="11" width="9.33203125" style="7" customWidth="1"/>
    <col min="12" max="12" width="9.6640625" style="7" customWidth="1"/>
    <col min="13" max="13" width="7.77734375" style="7" customWidth="1"/>
    <col min="14" max="14" width="2.33203125" style="7" customWidth="1"/>
    <col min="15" max="15" width="10.109375" style="7" customWidth="1"/>
    <col min="16" max="16" width="22.33203125" style="7" bestFit="1" customWidth="1"/>
    <col min="17" max="17" width="9.88671875" style="7" bestFit="1" customWidth="1"/>
    <col min="18" max="16384" width="9.109375" style="7"/>
  </cols>
  <sheetData>
    <row r="1" spans="1:17" s="4" customFormat="1" ht="15" customHeight="1" x14ac:dyDescent="0.3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4" customFormat="1" ht="15" customHeight="1" x14ac:dyDescent="0.3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s="4" customFormat="1" ht="15" customHeight="1" x14ac:dyDescent="0.3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7" ht="14.4" thickBot="1" x14ac:dyDescent="0.3">
      <c r="B5" s="8"/>
      <c r="C5" s="49" t="s">
        <v>3</v>
      </c>
      <c r="D5" s="51" t="s">
        <v>4</v>
      </c>
      <c r="E5" s="51"/>
      <c r="F5" s="51"/>
      <c r="G5" s="51"/>
      <c r="H5" s="52" t="s">
        <v>5</v>
      </c>
      <c r="I5" s="51"/>
      <c r="J5" s="53"/>
      <c r="K5" s="54" t="s">
        <v>6</v>
      </c>
      <c r="L5" s="54" t="s">
        <v>7</v>
      </c>
      <c r="M5" s="9"/>
      <c r="N5" s="10"/>
    </row>
    <row r="6" spans="1:17" s="19" customFormat="1" ht="27.6" customHeight="1" thickBot="1" x14ac:dyDescent="0.3">
      <c r="A6" s="11"/>
      <c r="B6" s="12" t="s">
        <v>8</v>
      </c>
      <c r="C6" s="50"/>
      <c r="D6" s="13" t="s">
        <v>9</v>
      </c>
      <c r="E6" s="13" t="s">
        <v>10</v>
      </c>
      <c r="F6" s="13" t="s">
        <v>11</v>
      </c>
      <c r="G6" s="14" t="s">
        <v>12</v>
      </c>
      <c r="H6" s="15" t="s">
        <v>13</v>
      </c>
      <c r="I6" s="13" t="s">
        <v>14</v>
      </c>
      <c r="J6" s="16" t="s">
        <v>15</v>
      </c>
      <c r="K6" s="55"/>
      <c r="L6" s="55"/>
      <c r="M6" s="17" t="s">
        <v>15</v>
      </c>
      <c r="N6" s="10"/>
      <c r="O6" s="18"/>
    </row>
    <row r="7" spans="1:17" s="31" customFormat="1" ht="16.8" customHeight="1" thickBot="1" x14ac:dyDescent="0.35">
      <c r="A7" s="20"/>
      <c r="B7" s="2" t="s">
        <v>16</v>
      </c>
      <c r="C7" s="21" t="s">
        <v>17</v>
      </c>
      <c r="D7" s="22">
        <v>1826341</v>
      </c>
      <c r="E7" s="23">
        <f>D7/49</f>
        <v>37272.265306122448</v>
      </c>
      <c r="F7" s="24" t="s">
        <v>17</v>
      </c>
      <c r="G7" s="25">
        <v>1961504</v>
      </c>
      <c r="H7" s="26">
        <f t="shared" ref="H7" si="0">G7-D7</f>
        <v>135163</v>
      </c>
      <c r="I7" s="27">
        <f t="shared" ref="I7" si="1">H7/D7</f>
        <v>7.4007537475203153E-2</v>
      </c>
      <c r="J7" s="28" t="s">
        <v>17</v>
      </c>
      <c r="K7" s="22">
        <f>G7/49</f>
        <v>40030.693877551021</v>
      </c>
      <c r="L7" s="23" t="s">
        <v>17</v>
      </c>
      <c r="M7" s="23" t="s">
        <v>17</v>
      </c>
      <c r="N7" s="29"/>
      <c r="O7" s="30"/>
      <c r="Q7" s="32"/>
    </row>
    <row r="8" spans="1:17" s="4" customFormat="1" ht="16.8" customHeight="1" thickBot="1" x14ac:dyDescent="0.35">
      <c r="A8" s="1">
        <v>39</v>
      </c>
      <c r="B8" s="33" t="s">
        <v>69</v>
      </c>
      <c r="C8" s="34" t="s">
        <v>25</v>
      </c>
      <c r="D8" s="35">
        <v>36499</v>
      </c>
      <c r="E8" s="35">
        <f t="shared" ref="E8:E39" si="2">D8-37272</f>
        <v>-773</v>
      </c>
      <c r="F8" s="36">
        <f t="shared" ref="F8:F39" si="3">E8/E$7</f>
        <v>-2.0739281437584765E-2</v>
      </c>
      <c r="G8" s="37">
        <v>59542</v>
      </c>
      <c r="H8" s="38">
        <f t="shared" ref="H8:H39" si="4">G8-D8</f>
        <v>23043</v>
      </c>
      <c r="I8" s="36">
        <f t="shared" ref="I8:I39" si="5">H8/D8</f>
        <v>0.63133236527028136</v>
      </c>
      <c r="J8" s="39">
        <f t="shared" ref="J8:J39" si="6">RANK(I8,I$8:I$56)</f>
        <v>1</v>
      </c>
      <c r="K8" s="35">
        <f t="shared" ref="K8:K39" si="7">G8-K$7</f>
        <v>19511.306122448979</v>
      </c>
      <c r="L8" s="36">
        <f t="shared" ref="L8:L39" si="8">K8/K$7</f>
        <v>0.48740864153221203</v>
      </c>
      <c r="M8" s="33">
        <f t="shared" ref="M8:M39" si="9">RANK(L8,L$8:L$56)</f>
        <v>1</v>
      </c>
      <c r="N8" s="40"/>
      <c r="O8" s="41"/>
      <c r="Q8" s="42"/>
    </row>
    <row r="9" spans="1:17" s="4" customFormat="1" ht="16.8" customHeight="1" thickBot="1" x14ac:dyDescent="0.35">
      <c r="A9" s="1">
        <v>49</v>
      </c>
      <c r="B9" s="33" t="s">
        <v>81</v>
      </c>
      <c r="C9" s="34" t="s">
        <v>23</v>
      </c>
      <c r="D9" s="35">
        <v>37250</v>
      </c>
      <c r="E9" s="35">
        <f t="shared" si="2"/>
        <v>-22</v>
      </c>
      <c r="F9" s="36">
        <f t="shared" si="3"/>
        <v>-5.9025121814600893E-4</v>
      </c>
      <c r="G9" s="37">
        <v>52488</v>
      </c>
      <c r="H9" s="38">
        <f t="shared" si="4"/>
        <v>15238</v>
      </c>
      <c r="I9" s="36">
        <f t="shared" si="5"/>
        <v>0.40907382550335569</v>
      </c>
      <c r="J9" s="39">
        <f t="shared" si="6"/>
        <v>3</v>
      </c>
      <c r="K9" s="35">
        <f t="shared" si="7"/>
        <v>12457.306122448979</v>
      </c>
      <c r="L9" s="36">
        <f t="shared" si="8"/>
        <v>0.31119385940584365</v>
      </c>
      <c r="M9" s="33">
        <f t="shared" si="9"/>
        <v>2</v>
      </c>
      <c r="N9" s="40"/>
      <c r="O9" s="41"/>
      <c r="Q9" s="42"/>
    </row>
    <row r="10" spans="1:17" s="4" customFormat="1" ht="16.8" customHeight="1" thickBot="1" x14ac:dyDescent="0.35">
      <c r="A10" s="1">
        <v>10</v>
      </c>
      <c r="B10" s="33" t="s">
        <v>31</v>
      </c>
      <c r="C10" s="34" t="s">
        <v>25</v>
      </c>
      <c r="D10" s="35">
        <v>36804</v>
      </c>
      <c r="E10" s="35">
        <f t="shared" si="2"/>
        <v>-468</v>
      </c>
      <c r="F10" s="36">
        <f t="shared" si="3"/>
        <v>-1.2556253186015099E-2</v>
      </c>
      <c r="G10" s="37">
        <v>52319</v>
      </c>
      <c r="H10" s="38">
        <f t="shared" si="4"/>
        <v>15515</v>
      </c>
      <c r="I10" s="36">
        <f t="shared" si="5"/>
        <v>0.42155743940875989</v>
      </c>
      <c r="J10" s="39">
        <f t="shared" si="6"/>
        <v>2</v>
      </c>
      <c r="K10" s="35">
        <f t="shared" si="7"/>
        <v>12288.306122448979</v>
      </c>
      <c r="L10" s="36">
        <f t="shared" si="8"/>
        <v>0.30697209896079741</v>
      </c>
      <c r="M10" s="33">
        <f t="shared" si="9"/>
        <v>3</v>
      </c>
      <c r="N10" s="40"/>
      <c r="O10" s="41"/>
      <c r="Q10" s="42"/>
    </row>
    <row r="11" spans="1:17" s="4" customFormat="1" ht="16.8" customHeight="1" thickBot="1" x14ac:dyDescent="0.35">
      <c r="A11" s="1">
        <v>21</v>
      </c>
      <c r="B11" s="33" t="s">
        <v>45</v>
      </c>
      <c r="C11" s="34" t="s">
        <v>46</v>
      </c>
      <c r="D11" s="35">
        <v>37976</v>
      </c>
      <c r="E11" s="35">
        <f t="shared" si="2"/>
        <v>704</v>
      </c>
      <c r="F11" s="36">
        <f t="shared" si="3"/>
        <v>1.8888038980672286E-2</v>
      </c>
      <c r="G11" s="37">
        <v>44284</v>
      </c>
      <c r="H11" s="38">
        <f t="shared" si="4"/>
        <v>6308</v>
      </c>
      <c r="I11" s="36">
        <f t="shared" si="5"/>
        <v>0.16610490836317673</v>
      </c>
      <c r="J11" s="39">
        <f t="shared" si="6"/>
        <v>6</v>
      </c>
      <c r="K11" s="35">
        <f t="shared" si="7"/>
        <v>4253.3061224489793</v>
      </c>
      <c r="L11" s="36">
        <f t="shared" si="8"/>
        <v>0.10625112158833221</v>
      </c>
      <c r="M11" s="33">
        <f t="shared" si="9"/>
        <v>4</v>
      </c>
      <c r="N11" s="40"/>
      <c r="O11" s="41"/>
      <c r="Q11" s="42"/>
    </row>
    <row r="12" spans="1:17" s="4" customFormat="1" ht="16.8" customHeight="1" thickBot="1" x14ac:dyDescent="0.35">
      <c r="A12" s="1">
        <v>30</v>
      </c>
      <c r="B12" s="33" t="s">
        <v>56</v>
      </c>
      <c r="C12" s="34" t="s">
        <v>57</v>
      </c>
      <c r="D12" s="35">
        <v>36467</v>
      </c>
      <c r="E12" s="35">
        <f t="shared" si="2"/>
        <v>-805</v>
      </c>
      <c r="F12" s="36">
        <f t="shared" si="3"/>
        <v>-2.1597828663978962E-2</v>
      </c>
      <c r="G12" s="37">
        <v>43804</v>
      </c>
      <c r="H12" s="38">
        <f t="shared" si="4"/>
        <v>7337</v>
      </c>
      <c r="I12" s="36">
        <f t="shared" si="5"/>
        <v>0.2011956015027285</v>
      </c>
      <c r="J12" s="39">
        <f t="shared" si="6"/>
        <v>4</v>
      </c>
      <c r="K12" s="35">
        <f t="shared" si="7"/>
        <v>3773.3061224489793</v>
      </c>
      <c r="L12" s="36">
        <f t="shared" si="8"/>
        <v>9.4260322691159429E-2</v>
      </c>
      <c r="M12" s="33">
        <f t="shared" si="9"/>
        <v>5</v>
      </c>
      <c r="N12" s="40"/>
      <c r="O12" s="41"/>
      <c r="Q12" s="42"/>
    </row>
    <row r="13" spans="1:17" s="4" customFormat="1" ht="16.8" customHeight="1" thickBot="1" x14ac:dyDescent="0.35">
      <c r="A13" s="1">
        <v>25</v>
      </c>
      <c r="B13" s="33" t="s">
        <v>51</v>
      </c>
      <c r="C13" s="34" t="s">
        <v>46</v>
      </c>
      <c r="D13" s="35">
        <v>37487</v>
      </c>
      <c r="E13" s="35">
        <f t="shared" si="2"/>
        <v>215</v>
      </c>
      <c r="F13" s="36">
        <f t="shared" si="3"/>
        <v>5.7683641773359964E-3</v>
      </c>
      <c r="G13" s="37">
        <v>43794</v>
      </c>
      <c r="H13" s="38">
        <f t="shared" si="4"/>
        <v>6307</v>
      </c>
      <c r="I13" s="36">
        <f t="shared" si="5"/>
        <v>0.168244991597087</v>
      </c>
      <c r="J13" s="39">
        <f t="shared" si="6"/>
        <v>5</v>
      </c>
      <c r="K13" s="35">
        <f t="shared" si="7"/>
        <v>3763.3061224489793</v>
      </c>
      <c r="L13" s="36">
        <f t="shared" si="8"/>
        <v>9.4010514380801657E-2</v>
      </c>
      <c r="M13" s="33">
        <f t="shared" si="9"/>
        <v>6</v>
      </c>
      <c r="N13" s="40"/>
      <c r="O13" s="41"/>
      <c r="Q13" s="42"/>
    </row>
    <row r="14" spans="1:17" s="4" customFormat="1" ht="16.8" customHeight="1" thickBot="1" x14ac:dyDescent="0.35">
      <c r="A14" s="1">
        <v>26</v>
      </c>
      <c r="B14" s="33" t="s">
        <v>52</v>
      </c>
      <c r="C14" s="34" t="s">
        <v>46</v>
      </c>
      <c r="D14" s="35">
        <v>37783</v>
      </c>
      <c r="E14" s="35">
        <f t="shared" si="2"/>
        <v>511</v>
      </c>
      <c r="F14" s="36">
        <f t="shared" si="3"/>
        <v>1.3709926021482298E-2</v>
      </c>
      <c r="G14" s="37">
        <v>43400</v>
      </c>
      <c r="H14" s="38">
        <f t="shared" si="4"/>
        <v>5617</v>
      </c>
      <c r="I14" s="36">
        <f t="shared" si="5"/>
        <v>0.1486647434031178</v>
      </c>
      <c r="J14" s="39">
        <f t="shared" si="6"/>
        <v>8</v>
      </c>
      <c r="K14" s="35">
        <f t="shared" si="7"/>
        <v>3369.3061224489793</v>
      </c>
      <c r="L14" s="36">
        <f t="shared" si="8"/>
        <v>8.4168066952705664E-2</v>
      </c>
      <c r="M14" s="33">
        <f t="shared" si="9"/>
        <v>7</v>
      </c>
      <c r="N14" s="40"/>
      <c r="O14" s="41"/>
      <c r="Q14" s="42"/>
    </row>
    <row r="15" spans="1:17" s="4" customFormat="1" ht="16.8" customHeight="1" thickBot="1" x14ac:dyDescent="0.35">
      <c r="A15" s="1">
        <v>3</v>
      </c>
      <c r="B15" s="33" t="s">
        <v>22</v>
      </c>
      <c r="C15" s="34" t="s">
        <v>23</v>
      </c>
      <c r="D15" s="35">
        <v>36801</v>
      </c>
      <c r="E15" s="35">
        <f t="shared" si="2"/>
        <v>-471</v>
      </c>
      <c r="F15" s="36">
        <f t="shared" si="3"/>
        <v>-1.2636741988489554E-2</v>
      </c>
      <c r="G15" s="37">
        <v>42431</v>
      </c>
      <c r="H15" s="38">
        <f t="shared" si="4"/>
        <v>5630</v>
      </c>
      <c r="I15" s="36">
        <f t="shared" si="5"/>
        <v>0.15298497323442298</v>
      </c>
      <c r="J15" s="39">
        <f t="shared" si="6"/>
        <v>7</v>
      </c>
      <c r="K15" s="35">
        <f t="shared" si="7"/>
        <v>2400.3061224489793</v>
      </c>
      <c r="L15" s="36">
        <f t="shared" si="8"/>
        <v>5.996164167903812E-2</v>
      </c>
      <c r="M15" s="33">
        <f t="shared" si="9"/>
        <v>8</v>
      </c>
      <c r="N15" s="40"/>
      <c r="O15" s="41"/>
      <c r="Q15" s="42"/>
    </row>
    <row r="16" spans="1:17" s="4" customFormat="1" ht="16.8" customHeight="1" thickBot="1" x14ac:dyDescent="0.35">
      <c r="A16" s="1">
        <v>14</v>
      </c>
      <c r="B16" s="33" t="s">
        <v>35</v>
      </c>
      <c r="C16" s="34" t="s">
        <v>23</v>
      </c>
      <c r="D16" s="35">
        <v>37737</v>
      </c>
      <c r="E16" s="35">
        <f t="shared" si="2"/>
        <v>465</v>
      </c>
      <c r="F16" s="36">
        <f t="shared" si="3"/>
        <v>1.2475764383540642E-2</v>
      </c>
      <c r="G16" s="37">
        <v>42246</v>
      </c>
      <c r="H16" s="38">
        <f t="shared" si="4"/>
        <v>4509</v>
      </c>
      <c r="I16" s="36">
        <f t="shared" si="5"/>
        <v>0.11948485571190079</v>
      </c>
      <c r="J16" s="39">
        <f t="shared" si="6"/>
        <v>10</v>
      </c>
      <c r="K16" s="35">
        <f t="shared" si="7"/>
        <v>2215.3061224489793</v>
      </c>
      <c r="L16" s="36">
        <f t="shared" si="8"/>
        <v>5.534018793741944E-2</v>
      </c>
      <c r="M16" s="33">
        <f t="shared" si="9"/>
        <v>9</v>
      </c>
      <c r="N16" s="40"/>
      <c r="O16" s="41"/>
      <c r="Q16" s="42"/>
    </row>
    <row r="17" spans="1:17" s="4" customFormat="1" ht="16.8" customHeight="1" thickBot="1" x14ac:dyDescent="0.35">
      <c r="A17" s="1">
        <v>27</v>
      </c>
      <c r="B17" s="33" t="s">
        <v>53</v>
      </c>
      <c r="C17" s="34" t="s">
        <v>46</v>
      </c>
      <c r="D17" s="35">
        <v>38075</v>
      </c>
      <c r="E17" s="35">
        <f t="shared" si="2"/>
        <v>803</v>
      </c>
      <c r="F17" s="36">
        <f t="shared" si="3"/>
        <v>2.1544169462329326E-2</v>
      </c>
      <c r="G17" s="37">
        <v>42234</v>
      </c>
      <c r="H17" s="38">
        <f t="shared" si="4"/>
        <v>4159</v>
      </c>
      <c r="I17" s="36">
        <f t="shared" si="5"/>
        <v>0.10923177938279711</v>
      </c>
      <c r="J17" s="39">
        <f t="shared" si="6"/>
        <v>12</v>
      </c>
      <c r="K17" s="35">
        <f t="shared" si="7"/>
        <v>2203.3061224489793</v>
      </c>
      <c r="L17" s="36">
        <f t="shared" si="8"/>
        <v>5.5040417964990124E-2</v>
      </c>
      <c r="M17" s="33">
        <f t="shared" si="9"/>
        <v>10</v>
      </c>
      <c r="N17" s="40"/>
      <c r="O17" s="41"/>
      <c r="Q17" s="42"/>
    </row>
    <row r="18" spans="1:17" s="4" customFormat="1" ht="16.8" customHeight="1" thickBot="1" x14ac:dyDescent="0.35">
      <c r="A18" s="1">
        <v>4</v>
      </c>
      <c r="B18" s="33" t="s">
        <v>24</v>
      </c>
      <c r="C18" s="34" t="s">
        <v>25</v>
      </c>
      <c r="D18" s="35">
        <v>37056</v>
      </c>
      <c r="E18" s="35">
        <f t="shared" si="2"/>
        <v>-216</v>
      </c>
      <c r="F18" s="36">
        <f t="shared" si="3"/>
        <v>-5.7951937781608141E-3</v>
      </c>
      <c r="G18" s="37">
        <v>41859</v>
      </c>
      <c r="H18" s="38">
        <f t="shared" si="4"/>
        <v>4803</v>
      </c>
      <c r="I18" s="36">
        <f t="shared" si="5"/>
        <v>0.12961463730569947</v>
      </c>
      <c r="J18" s="39">
        <f t="shared" si="6"/>
        <v>9</v>
      </c>
      <c r="K18" s="35">
        <f t="shared" si="7"/>
        <v>1828.3061224489793</v>
      </c>
      <c r="L18" s="36">
        <f t="shared" si="8"/>
        <v>4.5672606326573884E-2</v>
      </c>
      <c r="M18" s="33">
        <f t="shared" si="9"/>
        <v>11</v>
      </c>
      <c r="N18" s="40"/>
      <c r="O18" s="41"/>
      <c r="Q18" s="42"/>
    </row>
    <row r="19" spans="1:17" s="4" customFormat="1" ht="16.8" customHeight="1" thickBot="1" x14ac:dyDescent="0.35">
      <c r="A19" s="1">
        <v>37</v>
      </c>
      <c r="B19" s="33" t="s">
        <v>66</v>
      </c>
      <c r="C19" s="34" t="s">
        <v>67</v>
      </c>
      <c r="D19" s="35">
        <v>38550</v>
      </c>
      <c r="E19" s="35">
        <f t="shared" si="2"/>
        <v>1278</v>
      </c>
      <c r="F19" s="36">
        <f t="shared" si="3"/>
        <v>3.4288229854118155E-2</v>
      </c>
      <c r="G19" s="37">
        <v>41805</v>
      </c>
      <c r="H19" s="38">
        <f t="shared" si="4"/>
        <v>3255</v>
      </c>
      <c r="I19" s="36">
        <f t="shared" si="5"/>
        <v>8.4435797665369655E-2</v>
      </c>
      <c r="J19" s="39">
        <f t="shared" si="6"/>
        <v>17</v>
      </c>
      <c r="K19" s="35">
        <f t="shared" si="7"/>
        <v>1774.3061224489793</v>
      </c>
      <c r="L19" s="36">
        <f t="shared" si="8"/>
        <v>4.4323641450641951E-2</v>
      </c>
      <c r="M19" s="33">
        <f t="shared" si="9"/>
        <v>12</v>
      </c>
      <c r="N19" s="40"/>
      <c r="O19" s="41"/>
      <c r="Q19" s="42"/>
    </row>
    <row r="20" spans="1:17" s="4" customFormat="1" ht="16.8" customHeight="1" thickBot="1" x14ac:dyDescent="0.35">
      <c r="A20" s="1">
        <v>2</v>
      </c>
      <c r="B20" s="33" t="s">
        <v>20</v>
      </c>
      <c r="C20" s="34" t="s">
        <v>21</v>
      </c>
      <c r="D20" s="35">
        <v>38130</v>
      </c>
      <c r="E20" s="35">
        <f t="shared" si="2"/>
        <v>858</v>
      </c>
      <c r="F20" s="36">
        <f t="shared" si="3"/>
        <v>2.3019797507694346E-2</v>
      </c>
      <c r="G20" s="37">
        <v>41611</v>
      </c>
      <c r="H20" s="38">
        <f t="shared" si="4"/>
        <v>3481</v>
      </c>
      <c r="I20" s="36">
        <f t="shared" si="5"/>
        <v>9.1292945187516392E-2</v>
      </c>
      <c r="J20" s="39">
        <f t="shared" si="6"/>
        <v>14</v>
      </c>
      <c r="K20" s="35">
        <f t="shared" si="7"/>
        <v>1580.3061224489793</v>
      </c>
      <c r="L20" s="36">
        <f t="shared" si="8"/>
        <v>3.9477360229701282E-2</v>
      </c>
      <c r="M20" s="33">
        <f t="shared" si="9"/>
        <v>13</v>
      </c>
      <c r="N20" s="40"/>
      <c r="O20" s="41"/>
      <c r="Q20" s="42"/>
    </row>
    <row r="21" spans="1:17" s="4" customFormat="1" ht="16.8" customHeight="1" thickBot="1" x14ac:dyDescent="0.35">
      <c r="A21" s="1">
        <v>45</v>
      </c>
      <c r="B21" s="33" t="s">
        <v>76</v>
      </c>
      <c r="C21" s="34" t="s">
        <v>23</v>
      </c>
      <c r="D21" s="35">
        <v>36862</v>
      </c>
      <c r="E21" s="35">
        <f t="shared" si="2"/>
        <v>-410</v>
      </c>
      <c r="F21" s="36">
        <f t="shared" si="3"/>
        <v>-1.100013633817562E-2</v>
      </c>
      <c r="G21" s="37">
        <v>41106</v>
      </c>
      <c r="H21" s="38">
        <f t="shared" si="4"/>
        <v>4244</v>
      </c>
      <c r="I21" s="36">
        <f t="shared" si="5"/>
        <v>0.11513211437252455</v>
      </c>
      <c r="J21" s="39">
        <f t="shared" si="6"/>
        <v>11</v>
      </c>
      <c r="K21" s="35">
        <f t="shared" si="7"/>
        <v>1075.3061224489793</v>
      </c>
      <c r="L21" s="36">
        <f t="shared" si="8"/>
        <v>2.6862040556634086E-2</v>
      </c>
      <c r="M21" s="33">
        <f t="shared" si="9"/>
        <v>14</v>
      </c>
      <c r="N21" s="40"/>
      <c r="O21" s="41"/>
      <c r="Q21" s="42"/>
    </row>
    <row r="22" spans="1:17" s="4" customFormat="1" ht="16.8" customHeight="1" thickBot="1" x14ac:dyDescent="0.35">
      <c r="A22" s="1">
        <v>7</v>
      </c>
      <c r="B22" s="33" t="s">
        <v>28</v>
      </c>
      <c r="C22" s="34" t="s">
        <v>25</v>
      </c>
      <c r="D22" s="35">
        <v>37529</v>
      </c>
      <c r="E22" s="35">
        <f t="shared" si="2"/>
        <v>257</v>
      </c>
      <c r="F22" s="36">
        <f t="shared" si="3"/>
        <v>6.8952074119783763E-3</v>
      </c>
      <c r="G22" s="37">
        <v>40984</v>
      </c>
      <c r="H22" s="38">
        <f t="shared" si="4"/>
        <v>3455</v>
      </c>
      <c r="I22" s="36">
        <f t="shared" si="5"/>
        <v>9.2062138612806099E-2</v>
      </c>
      <c r="J22" s="39">
        <f t="shared" si="6"/>
        <v>13</v>
      </c>
      <c r="K22" s="35">
        <f t="shared" si="7"/>
        <v>953.30612244897929</v>
      </c>
      <c r="L22" s="36">
        <f t="shared" si="8"/>
        <v>2.3814379170269337E-2</v>
      </c>
      <c r="M22" s="33">
        <f t="shared" si="9"/>
        <v>15</v>
      </c>
      <c r="N22" s="40"/>
      <c r="O22" s="41"/>
      <c r="Q22" s="42"/>
    </row>
    <row r="23" spans="1:17" s="4" customFormat="1" ht="16.8" customHeight="1" thickBot="1" x14ac:dyDescent="0.35">
      <c r="A23" s="1">
        <v>46</v>
      </c>
      <c r="B23" s="33" t="s">
        <v>77</v>
      </c>
      <c r="C23" s="34" t="s">
        <v>46</v>
      </c>
      <c r="D23" s="35">
        <v>38288</v>
      </c>
      <c r="E23" s="35">
        <f t="shared" si="2"/>
        <v>1016</v>
      </c>
      <c r="F23" s="36">
        <f t="shared" si="3"/>
        <v>2.7258874438015682E-2</v>
      </c>
      <c r="G23" s="37">
        <v>40772</v>
      </c>
      <c r="H23" s="38">
        <f t="shared" si="4"/>
        <v>2484</v>
      </c>
      <c r="I23" s="36">
        <f t="shared" si="5"/>
        <v>6.4876723777684914E-2</v>
      </c>
      <c r="J23" s="39">
        <f t="shared" si="6"/>
        <v>22</v>
      </c>
      <c r="K23" s="35">
        <f t="shared" si="7"/>
        <v>741.30612244897929</v>
      </c>
      <c r="L23" s="36">
        <f t="shared" si="8"/>
        <v>1.851844299068469E-2</v>
      </c>
      <c r="M23" s="33">
        <f t="shared" si="9"/>
        <v>16</v>
      </c>
      <c r="N23" s="40"/>
      <c r="O23" s="41"/>
      <c r="Q23" s="42"/>
    </row>
    <row r="24" spans="1:17" s="4" customFormat="1" ht="16.8" customHeight="1" thickBot="1" x14ac:dyDescent="0.35">
      <c r="A24" s="1">
        <v>18</v>
      </c>
      <c r="B24" s="33" t="s">
        <v>41</v>
      </c>
      <c r="C24" s="34" t="s">
        <v>25</v>
      </c>
      <c r="D24" s="35">
        <v>37488</v>
      </c>
      <c r="E24" s="35">
        <f t="shared" si="2"/>
        <v>216</v>
      </c>
      <c r="F24" s="36">
        <f t="shared" si="3"/>
        <v>5.7951937781608141E-3</v>
      </c>
      <c r="G24" s="37">
        <v>40720</v>
      </c>
      <c r="H24" s="38">
        <f t="shared" si="4"/>
        <v>3232</v>
      </c>
      <c r="I24" s="36">
        <f t="shared" si="5"/>
        <v>8.621425522833974E-2</v>
      </c>
      <c r="J24" s="39">
        <f t="shared" si="6"/>
        <v>16</v>
      </c>
      <c r="K24" s="35">
        <f t="shared" si="7"/>
        <v>689.30612244897929</v>
      </c>
      <c r="L24" s="36">
        <f t="shared" si="8"/>
        <v>1.7219439776824306E-2</v>
      </c>
      <c r="M24" s="33">
        <f t="shared" si="9"/>
        <v>17</v>
      </c>
      <c r="N24" s="40"/>
      <c r="O24" s="41"/>
      <c r="Q24" s="42"/>
    </row>
    <row r="25" spans="1:17" s="4" customFormat="1" ht="16.8" customHeight="1" thickBot="1" x14ac:dyDescent="0.35">
      <c r="A25" s="1">
        <v>29</v>
      </c>
      <c r="B25" s="33" t="s">
        <v>55</v>
      </c>
      <c r="C25" s="34" t="s">
        <v>46</v>
      </c>
      <c r="D25" s="35">
        <v>38002</v>
      </c>
      <c r="E25" s="35">
        <f t="shared" si="2"/>
        <v>730</v>
      </c>
      <c r="F25" s="36">
        <f t="shared" si="3"/>
        <v>1.9585608602117568E-2</v>
      </c>
      <c r="G25" s="37">
        <v>40711</v>
      </c>
      <c r="H25" s="38">
        <f t="shared" si="4"/>
        <v>2709</v>
      </c>
      <c r="I25" s="36">
        <f t="shared" si="5"/>
        <v>7.1285721804115576E-2</v>
      </c>
      <c r="J25" s="39">
        <f t="shared" si="6"/>
        <v>21</v>
      </c>
      <c r="K25" s="35">
        <f t="shared" si="7"/>
        <v>680.30612244897929</v>
      </c>
      <c r="L25" s="36">
        <f t="shared" si="8"/>
        <v>1.6994612297502317E-2</v>
      </c>
      <c r="M25" s="33">
        <f t="shared" si="9"/>
        <v>18</v>
      </c>
      <c r="N25" s="40"/>
      <c r="O25" s="41"/>
      <c r="Q25" s="42"/>
    </row>
    <row r="26" spans="1:17" s="4" customFormat="1" ht="16.8" customHeight="1" thickBot="1" x14ac:dyDescent="0.35">
      <c r="A26" s="1">
        <v>11</v>
      </c>
      <c r="B26" s="33" t="s">
        <v>32</v>
      </c>
      <c r="C26" s="34" t="s">
        <v>25</v>
      </c>
      <c r="D26" s="35">
        <v>36814</v>
      </c>
      <c r="E26" s="35">
        <f t="shared" si="2"/>
        <v>-458</v>
      </c>
      <c r="F26" s="36">
        <f t="shared" si="3"/>
        <v>-1.2287957177766913E-2</v>
      </c>
      <c r="G26" s="37">
        <v>39893</v>
      </c>
      <c r="H26" s="38">
        <f t="shared" si="4"/>
        <v>3079</v>
      </c>
      <c r="I26" s="36">
        <f t="shared" si="5"/>
        <v>8.3636659966317167E-2</v>
      </c>
      <c r="J26" s="39">
        <f t="shared" si="6"/>
        <v>18</v>
      </c>
      <c r="K26" s="35">
        <f t="shared" si="7"/>
        <v>-137.69387755102071</v>
      </c>
      <c r="L26" s="36">
        <f t="shared" si="8"/>
        <v>-3.4397074897629647E-3</v>
      </c>
      <c r="M26" s="33">
        <f t="shared" si="9"/>
        <v>19</v>
      </c>
      <c r="N26" s="40"/>
      <c r="O26" s="41"/>
      <c r="Q26" s="42"/>
    </row>
    <row r="27" spans="1:17" s="4" customFormat="1" ht="16.8" customHeight="1" thickBot="1" x14ac:dyDescent="0.35">
      <c r="A27" s="1">
        <v>23</v>
      </c>
      <c r="B27" s="33" t="s">
        <v>49</v>
      </c>
      <c r="C27" s="34" t="s">
        <v>19</v>
      </c>
      <c r="D27" s="35">
        <v>38099</v>
      </c>
      <c r="E27" s="35">
        <f t="shared" si="2"/>
        <v>827</v>
      </c>
      <c r="F27" s="36">
        <f t="shared" si="3"/>
        <v>2.218807988212497E-2</v>
      </c>
      <c r="G27" s="37">
        <v>39660</v>
      </c>
      <c r="H27" s="38">
        <f t="shared" si="4"/>
        <v>1561</v>
      </c>
      <c r="I27" s="36">
        <f t="shared" si="5"/>
        <v>4.0972203994855509E-2</v>
      </c>
      <c r="J27" s="39">
        <f t="shared" si="6"/>
        <v>28</v>
      </c>
      <c r="K27" s="35">
        <f t="shared" si="7"/>
        <v>-370.69387755102071</v>
      </c>
      <c r="L27" s="36">
        <f t="shared" si="8"/>
        <v>-9.2602411210989197E-3</v>
      </c>
      <c r="M27" s="33">
        <f t="shared" si="9"/>
        <v>20</v>
      </c>
      <c r="N27" s="40"/>
      <c r="O27" s="41"/>
      <c r="Q27" s="42"/>
    </row>
    <row r="28" spans="1:17" s="4" customFormat="1" ht="16.8" customHeight="1" thickBot="1" x14ac:dyDescent="0.35">
      <c r="A28" s="1">
        <v>20</v>
      </c>
      <c r="B28" s="33" t="s">
        <v>44</v>
      </c>
      <c r="C28" s="34" t="s">
        <v>25</v>
      </c>
      <c r="D28" s="35">
        <v>37867</v>
      </c>
      <c r="E28" s="35">
        <f t="shared" si="2"/>
        <v>595</v>
      </c>
      <c r="F28" s="36">
        <f t="shared" si="3"/>
        <v>1.5963612490767057E-2</v>
      </c>
      <c r="G28" s="37">
        <v>39425</v>
      </c>
      <c r="H28" s="38">
        <f t="shared" si="4"/>
        <v>1558</v>
      </c>
      <c r="I28" s="36">
        <f t="shared" si="5"/>
        <v>4.1144004014049169E-2</v>
      </c>
      <c r="J28" s="39">
        <f t="shared" si="6"/>
        <v>27</v>
      </c>
      <c r="K28" s="35">
        <f t="shared" si="7"/>
        <v>-605.69387755102071</v>
      </c>
      <c r="L28" s="36">
        <f t="shared" si="8"/>
        <v>-1.5130736414506426E-2</v>
      </c>
      <c r="M28" s="33">
        <f t="shared" si="9"/>
        <v>21</v>
      </c>
      <c r="N28" s="40"/>
      <c r="O28" s="41"/>
      <c r="Q28" s="42"/>
    </row>
    <row r="29" spans="1:17" s="4" customFormat="1" ht="16.8" customHeight="1" thickBot="1" x14ac:dyDescent="0.35">
      <c r="A29" s="1">
        <v>22</v>
      </c>
      <c r="B29" s="33" t="s">
        <v>47</v>
      </c>
      <c r="C29" s="34" t="s">
        <v>48</v>
      </c>
      <c r="D29" s="35">
        <v>37500</v>
      </c>
      <c r="E29" s="35">
        <f t="shared" si="2"/>
        <v>228</v>
      </c>
      <c r="F29" s="36">
        <f t="shared" si="3"/>
        <v>6.1171489880586377E-3</v>
      </c>
      <c r="G29" s="37">
        <v>39334</v>
      </c>
      <c r="H29" s="38">
        <f t="shared" si="4"/>
        <v>1834</v>
      </c>
      <c r="I29" s="36">
        <f t="shared" si="5"/>
        <v>4.8906666666666668E-2</v>
      </c>
      <c r="J29" s="39">
        <f t="shared" si="6"/>
        <v>26</v>
      </c>
      <c r="K29" s="35">
        <f t="shared" si="7"/>
        <v>-696.69387755102071</v>
      </c>
      <c r="L29" s="36">
        <f t="shared" si="8"/>
        <v>-1.7403992038762101E-2</v>
      </c>
      <c r="M29" s="33">
        <f t="shared" si="9"/>
        <v>22</v>
      </c>
      <c r="N29" s="40"/>
      <c r="O29" s="41"/>
      <c r="Q29" s="42"/>
    </row>
    <row r="30" spans="1:17" s="4" customFormat="1" ht="16.8" customHeight="1" thickBot="1" x14ac:dyDescent="0.35">
      <c r="A30" s="1">
        <v>6</v>
      </c>
      <c r="B30" s="33" t="s">
        <v>27</v>
      </c>
      <c r="C30" s="34" t="s">
        <v>25</v>
      </c>
      <c r="D30" s="35">
        <v>36564</v>
      </c>
      <c r="E30" s="35">
        <f t="shared" si="2"/>
        <v>-708</v>
      </c>
      <c r="F30" s="36">
        <f t="shared" si="3"/>
        <v>-1.899535738397156E-2</v>
      </c>
      <c r="G30" s="37">
        <v>39187</v>
      </c>
      <c r="H30" s="38">
        <f t="shared" si="4"/>
        <v>2623</v>
      </c>
      <c r="I30" s="36">
        <f t="shared" si="5"/>
        <v>7.1737227874411988E-2</v>
      </c>
      <c r="J30" s="39">
        <f t="shared" si="6"/>
        <v>20</v>
      </c>
      <c r="K30" s="35">
        <f t="shared" si="7"/>
        <v>-843.69387755102071</v>
      </c>
      <c r="L30" s="36">
        <f t="shared" si="8"/>
        <v>-2.1076174201021265E-2</v>
      </c>
      <c r="M30" s="33">
        <f t="shared" si="9"/>
        <v>23</v>
      </c>
      <c r="N30" s="40"/>
      <c r="O30" s="41"/>
      <c r="Q30" s="42"/>
    </row>
    <row r="31" spans="1:17" s="4" customFormat="1" ht="16.8" customHeight="1" thickBot="1" x14ac:dyDescent="0.35">
      <c r="A31" s="1">
        <v>12</v>
      </c>
      <c r="B31" s="33" t="s">
        <v>33</v>
      </c>
      <c r="C31" s="34" t="s">
        <v>25</v>
      </c>
      <c r="D31" s="35">
        <v>37055</v>
      </c>
      <c r="E31" s="35">
        <f t="shared" si="2"/>
        <v>-217</v>
      </c>
      <c r="F31" s="36">
        <f t="shared" si="3"/>
        <v>-5.8220233789856328E-3</v>
      </c>
      <c r="G31" s="37">
        <v>39143</v>
      </c>
      <c r="H31" s="38">
        <f t="shared" si="4"/>
        <v>2088</v>
      </c>
      <c r="I31" s="36">
        <f t="shared" si="5"/>
        <v>5.6348670894616114E-2</v>
      </c>
      <c r="J31" s="39">
        <f t="shared" si="6"/>
        <v>23</v>
      </c>
      <c r="K31" s="35">
        <f t="shared" si="7"/>
        <v>-887.69387755102071</v>
      </c>
      <c r="L31" s="36">
        <f t="shared" si="8"/>
        <v>-2.2175330766595436E-2</v>
      </c>
      <c r="M31" s="33">
        <f t="shared" si="9"/>
        <v>24</v>
      </c>
      <c r="N31" s="40"/>
      <c r="O31" s="41"/>
      <c r="Q31" s="42"/>
    </row>
    <row r="32" spans="1:17" s="4" customFormat="1" ht="16.8" customHeight="1" thickBot="1" x14ac:dyDescent="0.35">
      <c r="A32" s="1">
        <v>34</v>
      </c>
      <c r="B32" s="33" t="s">
        <v>62</v>
      </c>
      <c r="C32" s="34" t="s">
        <v>19</v>
      </c>
      <c r="D32" s="35">
        <v>35967</v>
      </c>
      <c r="E32" s="35">
        <f t="shared" si="2"/>
        <v>-1305</v>
      </c>
      <c r="F32" s="36">
        <f t="shared" si="3"/>
        <v>-3.5012629076388253E-2</v>
      </c>
      <c r="G32" s="37">
        <v>39130</v>
      </c>
      <c r="H32" s="38">
        <f t="shared" si="4"/>
        <v>3163</v>
      </c>
      <c r="I32" s="36">
        <f t="shared" si="5"/>
        <v>8.794172435843968E-2</v>
      </c>
      <c r="J32" s="39">
        <f t="shared" si="6"/>
        <v>15</v>
      </c>
      <c r="K32" s="35">
        <f t="shared" si="7"/>
        <v>-900.69387755102071</v>
      </c>
      <c r="L32" s="36">
        <f t="shared" si="8"/>
        <v>-2.2500081570060532E-2</v>
      </c>
      <c r="M32" s="33">
        <f t="shared" si="9"/>
        <v>25</v>
      </c>
      <c r="N32" s="40"/>
      <c r="O32" s="41"/>
      <c r="Q32" s="42"/>
    </row>
    <row r="33" spans="1:17" s="4" customFormat="1" ht="16.8" customHeight="1" thickBot="1" x14ac:dyDescent="0.35">
      <c r="A33" s="1">
        <v>13</v>
      </c>
      <c r="B33" s="33" t="s">
        <v>34</v>
      </c>
      <c r="C33" s="34" t="s">
        <v>25</v>
      </c>
      <c r="D33" s="35">
        <v>36227</v>
      </c>
      <c r="E33" s="35">
        <f t="shared" si="2"/>
        <v>-1045</v>
      </c>
      <c r="F33" s="36">
        <f t="shared" si="3"/>
        <v>-2.8036932861935423E-2</v>
      </c>
      <c r="G33" s="37">
        <v>39091</v>
      </c>
      <c r="H33" s="38">
        <f t="shared" si="4"/>
        <v>2864</v>
      </c>
      <c r="I33" s="36">
        <f t="shared" si="5"/>
        <v>7.9057056891268948E-2</v>
      </c>
      <c r="J33" s="39">
        <f t="shared" si="6"/>
        <v>19</v>
      </c>
      <c r="K33" s="35">
        <f t="shared" si="7"/>
        <v>-939.69387755102071</v>
      </c>
      <c r="L33" s="36">
        <f t="shared" si="8"/>
        <v>-2.3474333980455821E-2</v>
      </c>
      <c r="M33" s="33">
        <f t="shared" si="9"/>
        <v>26</v>
      </c>
      <c r="N33" s="40"/>
      <c r="O33" s="41"/>
      <c r="Q33" s="42"/>
    </row>
    <row r="34" spans="1:17" s="4" customFormat="1" ht="16.8" customHeight="1" thickBot="1" x14ac:dyDescent="0.35">
      <c r="A34" s="1">
        <v>5</v>
      </c>
      <c r="B34" s="33" t="s">
        <v>26</v>
      </c>
      <c r="C34" s="34" t="s">
        <v>25</v>
      </c>
      <c r="D34" s="35">
        <v>37119</v>
      </c>
      <c r="E34" s="35">
        <f t="shared" si="2"/>
        <v>-153</v>
      </c>
      <c r="F34" s="36">
        <f t="shared" si="3"/>
        <v>-4.1049289261972438E-3</v>
      </c>
      <c r="G34" s="37">
        <v>39034</v>
      </c>
      <c r="H34" s="38">
        <f t="shared" si="4"/>
        <v>1915</v>
      </c>
      <c r="I34" s="36">
        <f t="shared" si="5"/>
        <v>5.1590829494329048E-2</v>
      </c>
      <c r="J34" s="39">
        <f t="shared" si="6"/>
        <v>25</v>
      </c>
      <c r="K34" s="35">
        <f t="shared" si="7"/>
        <v>-996.69387755102071</v>
      </c>
      <c r="L34" s="36">
        <f t="shared" si="8"/>
        <v>-2.4898241349495087E-2</v>
      </c>
      <c r="M34" s="33">
        <f t="shared" si="9"/>
        <v>27</v>
      </c>
      <c r="N34" s="40"/>
      <c r="O34" s="41"/>
      <c r="Q34" s="42"/>
    </row>
    <row r="35" spans="1:17" s="4" customFormat="1" ht="16.8" customHeight="1" thickBot="1" x14ac:dyDescent="0.35">
      <c r="A35" s="1">
        <v>28</v>
      </c>
      <c r="B35" s="33" t="s">
        <v>54</v>
      </c>
      <c r="C35" s="34" t="s">
        <v>46</v>
      </c>
      <c r="D35" s="35">
        <v>38303</v>
      </c>
      <c r="E35" s="35">
        <f t="shared" si="2"/>
        <v>1031</v>
      </c>
      <c r="F35" s="36">
        <f t="shared" si="3"/>
        <v>2.7661318450387964E-2</v>
      </c>
      <c r="G35" s="37">
        <v>38938</v>
      </c>
      <c r="H35" s="38">
        <f t="shared" si="4"/>
        <v>635</v>
      </c>
      <c r="I35" s="36">
        <f t="shared" si="5"/>
        <v>1.6578335900582199E-2</v>
      </c>
      <c r="J35" s="39">
        <f t="shared" si="6"/>
        <v>33</v>
      </c>
      <c r="K35" s="35">
        <f t="shared" si="7"/>
        <v>-1092.6938775510207</v>
      </c>
      <c r="L35" s="36">
        <f t="shared" si="8"/>
        <v>-2.7296401128929646E-2</v>
      </c>
      <c r="M35" s="33">
        <f t="shared" si="9"/>
        <v>28</v>
      </c>
      <c r="N35" s="40"/>
      <c r="O35" s="41"/>
      <c r="Q35" s="42"/>
    </row>
    <row r="36" spans="1:17" s="4" customFormat="1" ht="16.8" customHeight="1" thickBot="1" x14ac:dyDescent="0.35">
      <c r="A36" s="1">
        <v>35</v>
      </c>
      <c r="B36" s="33" t="s">
        <v>63</v>
      </c>
      <c r="C36" s="34" t="s">
        <v>64</v>
      </c>
      <c r="D36" s="35">
        <v>37640</v>
      </c>
      <c r="E36" s="35">
        <f t="shared" si="2"/>
        <v>368</v>
      </c>
      <c r="F36" s="36">
        <f t="shared" si="3"/>
        <v>9.8732931035332393E-3</v>
      </c>
      <c r="G36" s="37">
        <v>38733</v>
      </c>
      <c r="H36" s="38">
        <f t="shared" si="4"/>
        <v>1093</v>
      </c>
      <c r="I36" s="36">
        <f t="shared" si="5"/>
        <v>2.9038257173219978E-2</v>
      </c>
      <c r="J36" s="39">
        <f t="shared" si="6"/>
        <v>30</v>
      </c>
      <c r="K36" s="35">
        <f t="shared" si="7"/>
        <v>-1297.6938775510207</v>
      </c>
      <c r="L36" s="36">
        <f t="shared" si="8"/>
        <v>-3.2417471491263852E-2</v>
      </c>
      <c r="M36" s="33">
        <f t="shared" si="9"/>
        <v>29</v>
      </c>
      <c r="N36" s="40"/>
      <c r="O36" s="41"/>
      <c r="Q36" s="42"/>
    </row>
    <row r="37" spans="1:17" s="4" customFormat="1" ht="16.8" customHeight="1" thickBot="1" x14ac:dyDescent="0.35">
      <c r="A37" s="1">
        <v>9</v>
      </c>
      <c r="B37" s="33" t="s">
        <v>30</v>
      </c>
      <c r="C37" s="34" t="s">
        <v>25</v>
      </c>
      <c r="D37" s="35">
        <v>36624</v>
      </c>
      <c r="E37" s="35">
        <f t="shared" si="2"/>
        <v>-648</v>
      </c>
      <c r="F37" s="36">
        <f t="shared" si="3"/>
        <v>-1.7385581334482442E-2</v>
      </c>
      <c r="G37" s="37">
        <v>38659</v>
      </c>
      <c r="H37" s="38">
        <f t="shared" si="4"/>
        <v>2035</v>
      </c>
      <c r="I37" s="36">
        <f t="shared" si="5"/>
        <v>5.5564657055482747E-2</v>
      </c>
      <c r="J37" s="39">
        <f t="shared" si="6"/>
        <v>24</v>
      </c>
      <c r="K37" s="35">
        <f t="shared" si="7"/>
        <v>-1371.6938775510207</v>
      </c>
      <c r="L37" s="36">
        <f t="shared" si="8"/>
        <v>-3.4266052987911327E-2</v>
      </c>
      <c r="M37" s="33">
        <f t="shared" si="9"/>
        <v>30</v>
      </c>
      <c r="N37" s="40"/>
      <c r="O37" s="41"/>
      <c r="Q37" s="42"/>
    </row>
    <row r="38" spans="1:17" s="4" customFormat="1" ht="16.8" customHeight="1" thickBot="1" x14ac:dyDescent="0.35">
      <c r="A38" s="1">
        <v>32</v>
      </c>
      <c r="B38" s="33" t="s">
        <v>59</v>
      </c>
      <c r="C38" s="34" t="s">
        <v>19</v>
      </c>
      <c r="D38" s="35">
        <v>38202</v>
      </c>
      <c r="E38" s="35">
        <f t="shared" si="2"/>
        <v>930</v>
      </c>
      <c r="F38" s="36">
        <f t="shared" si="3"/>
        <v>2.4951528767081285E-2</v>
      </c>
      <c r="G38" s="37">
        <v>38492</v>
      </c>
      <c r="H38" s="38">
        <f t="shared" si="4"/>
        <v>290</v>
      </c>
      <c r="I38" s="36">
        <f t="shared" si="5"/>
        <v>7.5912255902832312E-3</v>
      </c>
      <c r="J38" s="39">
        <f t="shared" si="6"/>
        <v>37</v>
      </c>
      <c r="K38" s="35">
        <f t="shared" si="7"/>
        <v>-1538.6938775510207</v>
      </c>
      <c r="L38" s="36">
        <f t="shared" si="8"/>
        <v>-3.8437851770886024E-2</v>
      </c>
      <c r="M38" s="33">
        <f t="shared" si="9"/>
        <v>31</v>
      </c>
      <c r="N38" s="40"/>
      <c r="O38" s="41"/>
      <c r="Q38" s="42"/>
    </row>
    <row r="39" spans="1:17" s="4" customFormat="1" ht="16.8" customHeight="1" thickBot="1" x14ac:dyDescent="0.35">
      <c r="A39" s="1">
        <v>36</v>
      </c>
      <c r="B39" s="33" t="s">
        <v>65</v>
      </c>
      <c r="C39" s="34" t="s">
        <v>19</v>
      </c>
      <c r="D39" s="35">
        <v>38550</v>
      </c>
      <c r="E39" s="35">
        <f t="shared" si="2"/>
        <v>1278</v>
      </c>
      <c r="F39" s="36">
        <f t="shared" si="3"/>
        <v>3.4288229854118155E-2</v>
      </c>
      <c r="G39" s="37">
        <v>38106</v>
      </c>
      <c r="H39" s="38">
        <f t="shared" si="4"/>
        <v>-444</v>
      </c>
      <c r="I39" s="36">
        <f t="shared" si="5"/>
        <v>-1.151750972762646E-2</v>
      </c>
      <c r="J39" s="39">
        <f t="shared" si="6"/>
        <v>40</v>
      </c>
      <c r="K39" s="35">
        <f t="shared" si="7"/>
        <v>-1924.6938775510207</v>
      </c>
      <c r="L39" s="36">
        <f t="shared" si="8"/>
        <v>-4.8080452550695797E-2</v>
      </c>
      <c r="M39" s="33">
        <f t="shared" si="9"/>
        <v>32</v>
      </c>
      <c r="N39" s="40"/>
      <c r="O39" s="41"/>
      <c r="Q39" s="42"/>
    </row>
    <row r="40" spans="1:17" s="4" customFormat="1" ht="16.8" customHeight="1" thickBot="1" x14ac:dyDescent="0.35">
      <c r="A40" s="1">
        <v>17</v>
      </c>
      <c r="B40" s="33" t="s">
        <v>40</v>
      </c>
      <c r="C40" s="34" t="s">
        <v>39</v>
      </c>
      <c r="D40" s="35">
        <v>37541</v>
      </c>
      <c r="E40" s="35">
        <f t="shared" ref="E40:E71" si="10">D40-37272</f>
        <v>269</v>
      </c>
      <c r="F40" s="36">
        <f t="shared" ref="F40:F71" si="11">E40/E$7</f>
        <v>7.2171626218761999E-3</v>
      </c>
      <c r="G40" s="37">
        <v>38052</v>
      </c>
      <c r="H40" s="38">
        <f t="shared" ref="H40:H71" si="12">G40-D40</f>
        <v>511</v>
      </c>
      <c r="I40" s="36">
        <f t="shared" ref="I40:I71" si="13">H40/D40</f>
        <v>1.3611784449002424E-2</v>
      </c>
      <c r="J40" s="39">
        <f t="shared" ref="J40:J71" si="14">RANK(I40,I$8:I$56)</f>
        <v>34</v>
      </c>
      <c r="K40" s="35">
        <f t="shared" ref="K40:K56" si="15">G40-K$7</f>
        <v>-1978.6938775510207</v>
      </c>
      <c r="L40" s="36">
        <f t="shared" ref="L40:L71" si="16">K40/K$7</f>
        <v>-4.9429417426627736E-2</v>
      </c>
      <c r="M40" s="33">
        <f t="shared" ref="M40:M71" si="17">RANK(L40,L$8:L$56)</f>
        <v>33</v>
      </c>
      <c r="N40" s="40"/>
      <c r="O40" s="41"/>
      <c r="Q40" s="42"/>
    </row>
    <row r="41" spans="1:17" s="4" customFormat="1" ht="16.8" customHeight="1" thickBot="1" x14ac:dyDescent="0.35">
      <c r="A41" s="1">
        <v>19</v>
      </c>
      <c r="B41" s="33" t="s">
        <v>42</v>
      </c>
      <c r="C41" s="34" t="s">
        <v>43</v>
      </c>
      <c r="D41" s="35">
        <v>37333</v>
      </c>
      <c r="E41" s="35">
        <f t="shared" si="10"/>
        <v>61</v>
      </c>
      <c r="F41" s="36">
        <f t="shared" si="11"/>
        <v>1.6366056503139337E-3</v>
      </c>
      <c r="G41" s="37">
        <v>37958</v>
      </c>
      <c r="H41" s="38">
        <f t="shared" si="12"/>
        <v>625</v>
      </c>
      <c r="I41" s="36">
        <f t="shared" si="13"/>
        <v>1.6741220903758069E-2</v>
      </c>
      <c r="J41" s="39">
        <f t="shared" si="14"/>
        <v>32</v>
      </c>
      <c r="K41" s="35">
        <f t="shared" si="15"/>
        <v>-2072.6938775510207</v>
      </c>
      <c r="L41" s="36">
        <f t="shared" si="16"/>
        <v>-5.177761554399074E-2</v>
      </c>
      <c r="M41" s="33">
        <f t="shared" si="17"/>
        <v>34</v>
      </c>
      <c r="N41" s="40"/>
      <c r="O41" s="41"/>
      <c r="Q41" s="42"/>
    </row>
    <row r="42" spans="1:17" s="4" customFormat="1" ht="16.8" customHeight="1" thickBot="1" x14ac:dyDescent="0.35">
      <c r="A42" s="1">
        <v>31</v>
      </c>
      <c r="B42" s="33" t="s">
        <v>58</v>
      </c>
      <c r="C42" s="34" t="s">
        <v>25</v>
      </c>
      <c r="D42" s="35">
        <v>36914</v>
      </c>
      <c r="E42" s="35">
        <f t="shared" si="10"/>
        <v>-358</v>
      </c>
      <c r="F42" s="36">
        <f t="shared" si="11"/>
        <v>-9.604997095285053E-3</v>
      </c>
      <c r="G42" s="37">
        <v>37865</v>
      </c>
      <c r="H42" s="38">
        <f t="shared" si="12"/>
        <v>951</v>
      </c>
      <c r="I42" s="36">
        <f t="shared" si="13"/>
        <v>2.5762583301728342E-2</v>
      </c>
      <c r="J42" s="39">
        <f t="shared" si="14"/>
        <v>31</v>
      </c>
      <c r="K42" s="35">
        <f t="shared" si="15"/>
        <v>-2165.6938775510207</v>
      </c>
      <c r="L42" s="36">
        <f t="shared" si="16"/>
        <v>-5.4100832830317969E-2</v>
      </c>
      <c r="M42" s="33">
        <f t="shared" si="17"/>
        <v>35</v>
      </c>
      <c r="N42" s="40"/>
      <c r="O42" s="41"/>
      <c r="Q42" s="42"/>
    </row>
    <row r="43" spans="1:17" s="4" customFormat="1" ht="16.8" customHeight="1" thickBot="1" x14ac:dyDescent="0.35">
      <c r="A43" s="1">
        <v>41</v>
      </c>
      <c r="B43" s="33" t="s">
        <v>71</v>
      </c>
      <c r="C43" s="34" t="s">
        <v>19</v>
      </c>
      <c r="D43" s="35">
        <v>38547</v>
      </c>
      <c r="E43" s="35">
        <f t="shared" si="10"/>
        <v>1275</v>
      </c>
      <c r="F43" s="36">
        <f t="shared" si="11"/>
        <v>3.4207741051643696E-2</v>
      </c>
      <c r="G43" s="37">
        <v>37259</v>
      </c>
      <c r="H43" s="38">
        <f t="shared" si="12"/>
        <v>-1288</v>
      </c>
      <c r="I43" s="36">
        <f t="shared" si="13"/>
        <v>-3.3413754637196147E-2</v>
      </c>
      <c r="J43" s="39">
        <f t="shared" si="14"/>
        <v>44</v>
      </c>
      <c r="K43" s="35">
        <f t="shared" si="15"/>
        <v>-2771.6938775510207</v>
      </c>
      <c r="L43" s="36">
        <f t="shared" si="16"/>
        <v>-6.9239216437998602E-2</v>
      </c>
      <c r="M43" s="33">
        <f t="shared" si="17"/>
        <v>36</v>
      </c>
      <c r="N43" s="40"/>
      <c r="O43" s="41"/>
      <c r="Q43" s="42"/>
    </row>
    <row r="44" spans="1:17" s="4" customFormat="1" ht="16.8" customHeight="1" thickBot="1" x14ac:dyDescent="0.35">
      <c r="A44" s="1">
        <v>15</v>
      </c>
      <c r="B44" s="33" t="s">
        <v>36</v>
      </c>
      <c r="C44" s="34" t="s">
        <v>37</v>
      </c>
      <c r="D44" s="35">
        <v>36691</v>
      </c>
      <c r="E44" s="35">
        <f t="shared" si="10"/>
        <v>-581</v>
      </c>
      <c r="F44" s="36">
        <f t="shared" si="11"/>
        <v>-1.5587998079219598E-2</v>
      </c>
      <c r="G44" s="37">
        <v>37167</v>
      </c>
      <c r="H44" s="38">
        <f t="shared" si="12"/>
        <v>476</v>
      </c>
      <c r="I44" s="36">
        <f t="shared" si="13"/>
        <v>1.2973208688779264E-2</v>
      </c>
      <c r="J44" s="39">
        <f t="shared" si="14"/>
        <v>35</v>
      </c>
      <c r="K44" s="35">
        <f t="shared" si="15"/>
        <v>-2863.6938775510207</v>
      </c>
      <c r="L44" s="36">
        <f t="shared" si="16"/>
        <v>-7.1537452893290054E-2</v>
      </c>
      <c r="M44" s="33">
        <f t="shared" si="17"/>
        <v>37</v>
      </c>
      <c r="N44" s="40"/>
      <c r="O44" s="41"/>
      <c r="Q44" s="42"/>
    </row>
    <row r="45" spans="1:17" s="4" customFormat="1" ht="16.8" customHeight="1" thickBot="1" x14ac:dyDescent="0.35">
      <c r="A45" s="1">
        <v>38</v>
      </c>
      <c r="B45" s="33" t="s">
        <v>68</v>
      </c>
      <c r="C45" s="34" t="s">
        <v>19</v>
      </c>
      <c r="D45" s="35">
        <v>38023</v>
      </c>
      <c r="E45" s="35">
        <f t="shared" si="10"/>
        <v>751</v>
      </c>
      <c r="F45" s="36">
        <f t="shared" si="11"/>
        <v>2.0149030219438757E-2</v>
      </c>
      <c r="G45" s="37">
        <v>36968</v>
      </c>
      <c r="H45" s="38">
        <f t="shared" si="12"/>
        <v>-1055</v>
      </c>
      <c r="I45" s="36">
        <f t="shared" si="13"/>
        <v>-2.7746364042816191E-2</v>
      </c>
      <c r="J45" s="39">
        <f t="shared" si="14"/>
        <v>43</v>
      </c>
      <c r="K45" s="35">
        <f t="shared" si="15"/>
        <v>-3062.6938775510207</v>
      </c>
      <c r="L45" s="36">
        <f t="shared" si="16"/>
        <v>-7.650863826940961E-2</v>
      </c>
      <c r="M45" s="33">
        <f t="shared" si="17"/>
        <v>38</v>
      </c>
      <c r="N45" s="40"/>
      <c r="O45" s="41"/>
      <c r="Q45" s="42"/>
    </row>
    <row r="46" spans="1:17" s="4" customFormat="1" ht="16.8" customHeight="1" thickBot="1" x14ac:dyDescent="0.35">
      <c r="A46" s="1">
        <v>24</v>
      </c>
      <c r="B46" s="33" t="s">
        <v>50</v>
      </c>
      <c r="C46" s="34" t="s">
        <v>19</v>
      </c>
      <c r="D46" s="35">
        <v>35821</v>
      </c>
      <c r="E46" s="35">
        <f t="shared" si="10"/>
        <v>-1451</v>
      </c>
      <c r="F46" s="36">
        <f t="shared" si="11"/>
        <v>-3.8929750796811768E-2</v>
      </c>
      <c r="G46" s="37">
        <v>36948</v>
      </c>
      <c r="H46" s="38">
        <f t="shared" si="12"/>
        <v>1127</v>
      </c>
      <c r="I46" s="36">
        <f t="shared" si="13"/>
        <v>3.1461991569191258E-2</v>
      </c>
      <c r="J46" s="39">
        <f t="shared" si="14"/>
        <v>29</v>
      </c>
      <c r="K46" s="35">
        <f t="shared" si="15"/>
        <v>-3082.6938775510207</v>
      </c>
      <c r="L46" s="36">
        <f t="shared" si="16"/>
        <v>-7.7008254890125138E-2</v>
      </c>
      <c r="M46" s="33">
        <f t="shared" si="17"/>
        <v>39</v>
      </c>
      <c r="N46" s="40"/>
      <c r="O46" s="41"/>
      <c r="Q46" s="42"/>
    </row>
    <row r="47" spans="1:17" s="4" customFormat="1" ht="16.8" customHeight="1" thickBot="1" x14ac:dyDescent="0.35">
      <c r="A47" s="1">
        <v>8</v>
      </c>
      <c r="B47" s="33" t="s">
        <v>29</v>
      </c>
      <c r="C47" s="34" t="s">
        <v>25</v>
      </c>
      <c r="D47" s="35">
        <v>36550</v>
      </c>
      <c r="E47" s="35">
        <f t="shared" si="10"/>
        <v>-722</v>
      </c>
      <c r="F47" s="36">
        <f t="shared" si="11"/>
        <v>-1.9370971795519019E-2</v>
      </c>
      <c r="G47" s="37">
        <v>36805</v>
      </c>
      <c r="H47" s="38">
        <f t="shared" si="12"/>
        <v>255</v>
      </c>
      <c r="I47" s="36">
        <f t="shared" si="13"/>
        <v>6.9767441860465115E-3</v>
      </c>
      <c r="J47" s="39">
        <f t="shared" si="14"/>
        <v>38</v>
      </c>
      <c r="K47" s="35">
        <f t="shared" si="15"/>
        <v>-3225.6938775510207</v>
      </c>
      <c r="L47" s="36">
        <f t="shared" si="16"/>
        <v>-8.0580513728241196E-2</v>
      </c>
      <c r="M47" s="33">
        <f t="shared" si="17"/>
        <v>40</v>
      </c>
      <c r="N47" s="40"/>
      <c r="O47" s="41"/>
      <c r="Q47" s="42"/>
    </row>
    <row r="48" spans="1:17" s="4" customFormat="1" ht="16.8" customHeight="1" thickBot="1" x14ac:dyDescent="0.35">
      <c r="A48" s="1">
        <v>33</v>
      </c>
      <c r="B48" s="33" t="s">
        <v>60</v>
      </c>
      <c r="C48" s="34" t="s">
        <v>61</v>
      </c>
      <c r="D48" s="35">
        <v>37068</v>
      </c>
      <c r="E48" s="35">
        <f t="shared" si="10"/>
        <v>-204</v>
      </c>
      <c r="F48" s="36">
        <f t="shared" si="11"/>
        <v>-5.4732385682629914E-3</v>
      </c>
      <c r="G48" s="37">
        <v>36714</v>
      </c>
      <c r="H48" s="38">
        <f t="shared" si="12"/>
        <v>-354</v>
      </c>
      <c r="I48" s="36">
        <f t="shared" si="13"/>
        <v>-9.5500161864681132E-3</v>
      </c>
      <c r="J48" s="39">
        <f t="shared" si="14"/>
        <v>39</v>
      </c>
      <c r="K48" s="35">
        <f t="shared" si="15"/>
        <v>-3316.6938775510207</v>
      </c>
      <c r="L48" s="36">
        <f t="shared" si="16"/>
        <v>-8.2853769352496873E-2</v>
      </c>
      <c r="M48" s="33">
        <f t="shared" si="17"/>
        <v>41</v>
      </c>
      <c r="N48" s="40"/>
      <c r="O48" s="41"/>
      <c r="Q48" s="42"/>
    </row>
    <row r="49" spans="1:17" s="4" customFormat="1" ht="16.8" customHeight="1" thickBot="1" x14ac:dyDescent="0.35">
      <c r="A49" s="1">
        <v>16</v>
      </c>
      <c r="B49" s="33" t="s">
        <v>38</v>
      </c>
      <c r="C49" s="34" t="s">
        <v>39</v>
      </c>
      <c r="D49" s="35">
        <v>36231</v>
      </c>
      <c r="E49" s="35">
        <f t="shared" si="10"/>
        <v>-1041</v>
      </c>
      <c r="F49" s="36">
        <f t="shared" si="11"/>
        <v>-2.7929614458636148E-2</v>
      </c>
      <c r="G49" s="37">
        <v>36600</v>
      </c>
      <c r="H49" s="38">
        <f t="shared" si="12"/>
        <v>369</v>
      </c>
      <c r="I49" s="36">
        <f t="shared" si="13"/>
        <v>1.0184648505423532E-2</v>
      </c>
      <c r="J49" s="39">
        <f t="shared" si="14"/>
        <v>36</v>
      </c>
      <c r="K49" s="35">
        <f t="shared" si="15"/>
        <v>-3430.6938775510207</v>
      </c>
      <c r="L49" s="36">
        <f t="shared" si="16"/>
        <v>-8.5701584090575406E-2</v>
      </c>
      <c r="M49" s="33">
        <f t="shared" si="17"/>
        <v>42</v>
      </c>
      <c r="N49" s="40"/>
      <c r="O49" s="41"/>
      <c r="Q49" s="42"/>
    </row>
    <row r="50" spans="1:17" s="4" customFormat="1" ht="16.8" customHeight="1" thickBot="1" x14ac:dyDescent="0.35">
      <c r="A50" s="1">
        <v>48</v>
      </c>
      <c r="B50" s="33" t="s">
        <v>79</v>
      </c>
      <c r="C50" s="34" t="s">
        <v>80</v>
      </c>
      <c r="D50" s="35">
        <v>36970</v>
      </c>
      <c r="E50" s="35">
        <f t="shared" si="10"/>
        <v>-302</v>
      </c>
      <c r="F50" s="36">
        <f t="shared" si="11"/>
        <v>-8.102539449095213E-3</v>
      </c>
      <c r="G50" s="37">
        <v>36084</v>
      </c>
      <c r="H50" s="38">
        <f t="shared" si="12"/>
        <v>-886</v>
      </c>
      <c r="I50" s="36">
        <f t="shared" si="13"/>
        <v>-2.396537733297268E-2</v>
      </c>
      <c r="J50" s="39">
        <f t="shared" si="14"/>
        <v>42</v>
      </c>
      <c r="K50" s="35">
        <f t="shared" si="15"/>
        <v>-3946.6938775510207</v>
      </c>
      <c r="L50" s="36">
        <f t="shared" si="16"/>
        <v>-9.8591692905036138E-2</v>
      </c>
      <c r="M50" s="33">
        <f t="shared" si="17"/>
        <v>43</v>
      </c>
      <c r="N50" s="40"/>
      <c r="O50" s="41"/>
      <c r="Q50" s="42"/>
    </row>
    <row r="51" spans="1:17" s="4" customFormat="1" ht="16.8" customHeight="1" thickBot="1" x14ac:dyDescent="0.35">
      <c r="A51" s="1">
        <v>1</v>
      </c>
      <c r="B51" s="33" t="s">
        <v>18</v>
      </c>
      <c r="C51" s="34" t="s">
        <v>19</v>
      </c>
      <c r="D51" s="35">
        <v>36642</v>
      </c>
      <c r="E51" s="35">
        <f t="shared" si="10"/>
        <v>-630</v>
      </c>
      <c r="F51" s="36">
        <f t="shared" si="11"/>
        <v>-1.6902648519635709E-2</v>
      </c>
      <c r="G51" s="37">
        <v>36011</v>
      </c>
      <c r="H51" s="38">
        <f t="shared" si="12"/>
        <v>-631</v>
      </c>
      <c r="I51" s="36">
        <f t="shared" si="13"/>
        <v>-1.7220675727307462E-2</v>
      </c>
      <c r="J51" s="39">
        <f t="shared" si="14"/>
        <v>41</v>
      </c>
      <c r="K51" s="35">
        <f t="shared" si="15"/>
        <v>-4019.6938775510207</v>
      </c>
      <c r="L51" s="36">
        <f t="shared" si="16"/>
        <v>-0.10041529357064784</v>
      </c>
      <c r="M51" s="33">
        <f t="shared" si="17"/>
        <v>44</v>
      </c>
      <c r="N51" s="40"/>
      <c r="O51" s="41"/>
      <c r="Q51" s="42"/>
    </row>
    <row r="52" spans="1:17" s="4" customFormat="1" ht="16.8" customHeight="1" thickBot="1" x14ac:dyDescent="0.35">
      <c r="A52" s="1">
        <v>40</v>
      </c>
      <c r="B52" s="33" t="s">
        <v>70</v>
      </c>
      <c r="C52" s="34" t="s">
        <v>19</v>
      </c>
      <c r="D52" s="35">
        <v>37613</v>
      </c>
      <c r="E52" s="35">
        <f t="shared" si="10"/>
        <v>341</v>
      </c>
      <c r="F52" s="36">
        <f t="shared" si="11"/>
        <v>9.1488938812631371E-3</v>
      </c>
      <c r="G52" s="37">
        <v>35576</v>
      </c>
      <c r="H52" s="38">
        <f t="shared" si="12"/>
        <v>-2037</v>
      </c>
      <c r="I52" s="36">
        <f t="shared" si="13"/>
        <v>-5.4156807486773192E-2</v>
      </c>
      <c r="J52" s="39">
        <f t="shared" si="14"/>
        <v>46</v>
      </c>
      <c r="K52" s="35">
        <f t="shared" si="15"/>
        <v>-4454.6938775510207</v>
      </c>
      <c r="L52" s="36">
        <f t="shared" si="16"/>
        <v>-0.11128195507121066</v>
      </c>
      <c r="M52" s="33">
        <f t="shared" si="17"/>
        <v>45</v>
      </c>
      <c r="N52" s="40"/>
      <c r="O52" s="41"/>
      <c r="Q52" s="42"/>
    </row>
    <row r="53" spans="1:17" s="4" customFormat="1" ht="16.8" customHeight="1" thickBot="1" x14ac:dyDescent="0.35">
      <c r="A53" s="1">
        <v>43</v>
      </c>
      <c r="B53" s="33" t="s">
        <v>74</v>
      </c>
      <c r="C53" s="34" t="s">
        <v>19</v>
      </c>
      <c r="D53" s="35">
        <v>37945</v>
      </c>
      <c r="E53" s="35">
        <f t="shared" si="10"/>
        <v>673</v>
      </c>
      <c r="F53" s="36">
        <f t="shared" si="11"/>
        <v>1.8056321355102909E-2</v>
      </c>
      <c r="G53" s="37">
        <v>35345</v>
      </c>
      <c r="H53" s="38">
        <f t="shared" si="12"/>
        <v>-2600</v>
      </c>
      <c r="I53" s="36">
        <f t="shared" si="13"/>
        <v>-6.8520226643826593E-2</v>
      </c>
      <c r="J53" s="39">
        <f t="shared" si="14"/>
        <v>49</v>
      </c>
      <c r="K53" s="35">
        <f t="shared" si="15"/>
        <v>-4685.6938775510207</v>
      </c>
      <c r="L53" s="36">
        <f t="shared" si="16"/>
        <v>-0.11705252704047507</v>
      </c>
      <c r="M53" s="33">
        <f t="shared" si="17"/>
        <v>46</v>
      </c>
      <c r="N53" s="40"/>
      <c r="O53" s="41"/>
      <c r="Q53" s="42"/>
    </row>
    <row r="54" spans="1:17" s="4" customFormat="1" ht="16.8" customHeight="1" thickBot="1" x14ac:dyDescent="0.35">
      <c r="A54" s="1">
        <v>44</v>
      </c>
      <c r="B54" s="33" t="s">
        <v>75</v>
      </c>
      <c r="C54" s="34" t="s">
        <v>19</v>
      </c>
      <c r="D54" s="35">
        <v>37056</v>
      </c>
      <c r="E54" s="35">
        <f t="shared" si="10"/>
        <v>-216</v>
      </c>
      <c r="F54" s="36">
        <f t="shared" si="11"/>
        <v>-5.7951937781608141E-3</v>
      </c>
      <c r="G54" s="37">
        <v>34700</v>
      </c>
      <c r="H54" s="38">
        <f t="shared" si="12"/>
        <v>-2356</v>
      </c>
      <c r="I54" s="36">
        <f t="shared" si="13"/>
        <v>-6.3579447322970634E-2</v>
      </c>
      <c r="J54" s="39">
        <f t="shared" si="14"/>
        <v>48</v>
      </c>
      <c r="K54" s="35">
        <f t="shared" si="15"/>
        <v>-5330.6938775510207</v>
      </c>
      <c r="L54" s="36">
        <f t="shared" si="16"/>
        <v>-0.133165163058551</v>
      </c>
      <c r="M54" s="33">
        <f t="shared" si="17"/>
        <v>47</v>
      </c>
      <c r="N54" s="40"/>
      <c r="O54" s="41"/>
      <c r="Q54" s="42"/>
    </row>
    <row r="55" spans="1:17" s="4" customFormat="1" ht="16.8" customHeight="1" thickBot="1" x14ac:dyDescent="0.35">
      <c r="A55" s="1">
        <v>42</v>
      </c>
      <c r="B55" s="33" t="s">
        <v>72</v>
      </c>
      <c r="C55" s="34" t="s">
        <v>73</v>
      </c>
      <c r="D55" s="35">
        <v>36288</v>
      </c>
      <c r="E55" s="35">
        <f t="shared" si="10"/>
        <v>-984</v>
      </c>
      <c r="F55" s="36">
        <f t="shared" si="11"/>
        <v>-2.6400327211621489E-2</v>
      </c>
      <c r="G55" s="37">
        <v>34676</v>
      </c>
      <c r="H55" s="38">
        <f t="shared" si="12"/>
        <v>-1612</v>
      </c>
      <c r="I55" s="36">
        <f t="shared" si="13"/>
        <v>-4.4422398589065257E-2</v>
      </c>
      <c r="J55" s="39">
        <f t="shared" si="14"/>
        <v>45</v>
      </c>
      <c r="K55" s="35">
        <f t="shared" si="15"/>
        <v>-5354.6938775510207</v>
      </c>
      <c r="L55" s="36">
        <f t="shared" si="16"/>
        <v>-0.13376470300340965</v>
      </c>
      <c r="M55" s="33">
        <f t="shared" si="17"/>
        <v>48</v>
      </c>
      <c r="N55" s="40"/>
      <c r="O55" s="41"/>
      <c r="Q55" s="42"/>
    </row>
    <row r="56" spans="1:17" s="4" customFormat="1" ht="16.8" customHeight="1" x14ac:dyDescent="0.3">
      <c r="A56" s="1">
        <v>47</v>
      </c>
      <c r="B56" s="3" t="s">
        <v>78</v>
      </c>
      <c r="C56" s="43" t="s">
        <v>19</v>
      </c>
      <c r="D56" s="44">
        <v>35793</v>
      </c>
      <c r="E56" s="44">
        <f t="shared" si="10"/>
        <v>-1479</v>
      </c>
      <c r="F56" s="45">
        <f t="shared" si="11"/>
        <v>-3.9680979619906687E-2</v>
      </c>
      <c r="G56" s="46">
        <v>33841</v>
      </c>
      <c r="H56" s="47">
        <f t="shared" si="12"/>
        <v>-1952</v>
      </c>
      <c r="I56" s="45">
        <f t="shared" si="13"/>
        <v>-5.4535803089989662E-2</v>
      </c>
      <c r="J56" s="48">
        <f t="shared" si="14"/>
        <v>47</v>
      </c>
      <c r="K56" s="44">
        <f t="shared" si="15"/>
        <v>-6189.6938775510207</v>
      </c>
      <c r="L56" s="45">
        <f t="shared" si="16"/>
        <v>-0.15462369691828312</v>
      </c>
      <c r="M56" s="3">
        <f t="shared" si="17"/>
        <v>49</v>
      </c>
      <c r="N56" s="40"/>
      <c r="O56" s="41"/>
      <c r="Q56" s="42"/>
    </row>
  </sheetData>
  <mergeCells count="5">
    <mergeCell ref="C5:C6"/>
    <mergeCell ref="D5:G5"/>
    <mergeCell ref="H5:J5"/>
    <mergeCell ref="K5:K6"/>
    <mergeCell ref="L5:L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2010-20Unicam Pop Ch formatted</vt:lpstr>
      <vt:lpstr>2010-20Unicam Sorted</vt:lpstr>
      <vt:lpstr>'2010-20Unicam Pop Ch formatted'!Print_Titles</vt:lpstr>
      <vt:lpstr>'2010-20Unicam Sorted'!Print_Titles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Melanie Kiper</cp:lastModifiedBy>
  <dcterms:created xsi:type="dcterms:W3CDTF">2021-08-12T19:15:08Z</dcterms:created>
  <dcterms:modified xsi:type="dcterms:W3CDTF">2021-08-12T20:00:09Z</dcterms:modified>
</cp:coreProperties>
</file>