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"/>
    </mc:Choice>
  </mc:AlternateContent>
  <bookViews>
    <workbookView xWindow="0" yWindow="0" windowWidth="23040" windowHeight="9228"/>
  </bookViews>
  <sheets>
    <sheet name="Home Ownership" sheetId="1" r:id="rId1"/>
    <sheet name="Median Incom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2" l="1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2" i="2"/>
  <c r="N22" i="2"/>
  <c r="J36" i="2"/>
  <c r="J35" i="2"/>
  <c r="K36" i="2"/>
  <c r="K35" i="2"/>
  <c r="G36" i="2"/>
  <c r="F36" i="2"/>
  <c r="G35" i="2"/>
  <c r="F35" i="2"/>
  <c r="C36" i="2"/>
  <c r="C35" i="2"/>
  <c r="B36" i="2"/>
  <c r="B35" i="2"/>
  <c r="D32" i="2"/>
  <c r="D31" i="2"/>
  <c r="D30" i="2"/>
  <c r="D29" i="2"/>
  <c r="D28" i="2"/>
  <c r="D27" i="2"/>
  <c r="D26" i="2"/>
  <c r="D25" i="2"/>
  <c r="D24" i="2"/>
  <c r="D22" i="2"/>
  <c r="H22" i="2"/>
  <c r="H32" i="2"/>
  <c r="H31" i="2"/>
  <c r="H30" i="2"/>
  <c r="H29" i="2"/>
  <c r="H28" i="2"/>
  <c r="H27" i="2"/>
  <c r="H26" i="2"/>
  <c r="H25" i="2"/>
  <c r="H24" i="2"/>
  <c r="L32" i="2"/>
  <c r="L31" i="2"/>
  <c r="L30" i="2"/>
  <c r="L29" i="2"/>
  <c r="L28" i="2"/>
  <c r="L27" i="2"/>
  <c r="L26" i="2"/>
  <c r="L25" i="2"/>
  <c r="L24" i="2"/>
  <c r="L22" i="2"/>
  <c r="K32" i="2"/>
  <c r="J32" i="2"/>
  <c r="G32" i="2"/>
  <c r="F32" i="2"/>
  <c r="C32" i="2"/>
  <c r="B32" i="2"/>
  <c r="K31" i="2"/>
  <c r="J31" i="2"/>
  <c r="G31" i="2"/>
  <c r="F31" i="2"/>
  <c r="C31" i="2"/>
  <c r="B31" i="2"/>
  <c r="K30" i="2"/>
  <c r="J30" i="2"/>
  <c r="G30" i="2"/>
  <c r="F30" i="2"/>
  <c r="C30" i="2"/>
  <c r="B30" i="2"/>
  <c r="K29" i="2"/>
  <c r="J29" i="2"/>
  <c r="G29" i="2"/>
  <c r="F29" i="2"/>
  <c r="C29" i="2"/>
  <c r="B29" i="2"/>
  <c r="K28" i="2"/>
  <c r="J28" i="2"/>
  <c r="G28" i="2"/>
  <c r="F28" i="2"/>
  <c r="C28" i="2"/>
  <c r="B28" i="2"/>
  <c r="K27" i="2"/>
  <c r="J27" i="2"/>
  <c r="G27" i="2"/>
  <c r="F27" i="2"/>
  <c r="C27" i="2"/>
  <c r="B27" i="2"/>
  <c r="K26" i="2"/>
  <c r="J26" i="2"/>
  <c r="G26" i="2"/>
  <c r="F26" i="2"/>
  <c r="C26" i="2"/>
  <c r="B26" i="2"/>
  <c r="K25" i="2"/>
  <c r="J25" i="2"/>
  <c r="G25" i="2"/>
  <c r="F25" i="2"/>
  <c r="C25" i="2"/>
  <c r="B25" i="2"/>
  <c r="K24" i="2"/>
  <c r="J24" i="2"/>
  <c r="G24" i="2"/>
  <c r="F24" i="2"/>
  <c r="C24" i="2"/>
  <c r="B24" i="2"/>
  <c r="K22" i="2"/>
  <c r="J22" i="2"/>
  <c r="G22" i="2"/>
  <c r="F22" i="2"/>
  <c r="C22" i="2"/>
  <c r="B22" i="2"/>
  <c r="Q19" i="2"/>
  <c r="Q18" i="2"/>
  <c r="Q17" i="2"/>
  <c r="Q16" i="2"/>
  <c r="Q15" i="2"/>
  <c r="Q14" i="2"/>
  <c r="Q13" i="2"/>
  <c r="Q12" i="2"/>
  <c r="Q11" i="2"/>
  <c r="Q9" i="2"/>
  <c r="L19" i="1" l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9" i="1"/>
  <c r="H9" i="1"/>
  <c r="D9" i="1"/>
</calcChain>
</file>

<file path=xl/sharedStrings.xml><?xml version="1.0" encoding="utf-8"?>
<sst xmlns="http://schemas.openxmlformats.org/spreadsheetml/2006/main" count="70" uniqueCount="33">
  <si>
    <t>Comparison of U.S. and Nebraska Home Ownership Rates by Race/Ethnicity: 2000 to Present</t>
  </si>
  <si>
    <t>Sources: Table H015 race series (SF1), 2000 Census; Table B25003 race series Various American Community Surveys, U.S. Census Bureau</t>
  </si>
  <si>
    <t>Compiled by: David Drozd, UNO Center for Public Affairs Research on 9-29-2020</t>
  </si>
  <si>
    <t>Black or African American</t>
  </si>
  <si>
    <t>Hispanic or Latino</t>
  </si>
  <si>
    <t>Non-Hispanic White</t>
  </si>
  <si>
    <t>Timeframe</t>
  </si>
  <si>
    <t>U.S.</t>
  </si>
  <si>
    <t>Nebraska</t>
  </si>
  <si>
    <t>Difference</t>
  </si>
  <si>
    <t>2006-2010</t>
  </si>
  <si>
    <t>2007-2011</t>
  </si>
  <si>
    <t>2008-2012</t>
  </si>
  <si>
    <t>2009-2013</t>
  </si>
  <si>
    <t>2010-2014</t>
  </si>
  <si>
    <t>2011-2015</t>
  </si>
  <si>
    <t>2012-2016</t>
  </si>
  <si>
    <t>2013-2017</t>
  </si>
  <si>
    <t>2014-2018</t>
  </si>
  <si>
    <t>Comparison of U.S. and Nebraska Median Household Income by Race/Ethnicity: 2000 to Present</t>
  </si>
  <si>
    <t>Sources: Table P152 race series (SF3), 2000 Census; Table B19013 race series Various American Community Surveys, U.S. Census Bureau</t>
  </si>
  <si>
    <t>NE % of US</t>
  </si>
  <si>
    <t>CPI-U-RS</t>
  </si>
  <si>
    <t>Factor</t>
  </si>
  <si>
    <t>Real terms (Inflation adjusted -- best to compare)</t>
  </si>
  <si>
    <t>Percent change:</t>
  </si>
  <si>
    <t>Since 2000</t>
  </si>
  <si>
    <t>Since '06-10</t>
  </si>
  <si>
    <t>Black</t>
  </si>
  <si>
    <t>Latino</t>
  </si>
  <si>
    <t>% of White in NE</t>
  </si>
  <si>
    <t>Nominal terms (as released each year by the Census Bureau)</t>
  </si>
  <si>
    <t>Note: Values are in percentages.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</si>
</sst>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D7192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left" wrapText="1"/>
    </xf>
    <xf numFmtId="0" fontId="2" fillId="0" borderId="0" xfId="0" applyFont="1"/>
    <xf numFmtId="0" fontId="6" fillId="0" borderId="0" xfId="0" applyFont="1"/>
    <xf numFmtId="3" fontId="3" fillId="0" borderId="0" xfId="0" applyNumberFormat="1" applyFont="1"/>
    <xf numFmtId="0" fontId="2" fillId="0" borderId="4" xfId="0" applyFont="1" applyBorder="1" applyAlignment="1">
      <alignment horizontal="right"/>
    </xf>
    <xf numFmtId="165" fontId="3" fillId="0" borderId="0" xfId="0" applyNumberFormat="1" applyFont="1"/>
    <xf numFmtId="0" fontId="2" fillId="0" borderId="6" xfId="0" applyFont="1" applyBorder="1" applyAlignment="1">
      <alignment horizontal="right"/>
    </xf>
    <xf numFmtId="166" fontId="3" fillId="0" borderId="0" xfId="0" applyNumberFormat="1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22" sqref="C22"/>
    </sheetView>
  </sheetViews>
  <sheetFormatPr defaultRowHeight="13.8" x14ac:dyDescent="0.25"/>
  <cols>
    <col min="1" max="1" width="11.77734375" style="2" customWidth="1"/>
    <col min="2" max="2" width="8.88671875" style="2"/>
    <col min="3" max="3" width="9.5546875" style="2" bestFit="1" customWidth="1"/>
    <col min="4" max="4" width="10.109375" style="2" bestFit="1" customWidth="1"/>
    <col min="5" max="5" width="4.77734375" style="2" customWidth="1"/>
    <col min="6" max="6" width="8.88671875" style="2"/>
    <col min="7" max="7" width="9.5546875" style="2" bestFit="1" customWidth="1"/>
    <col min="8" max="8" width="10.109375" style="2" bestFit="1" customWidth="1"/>
    <col min="9" max="9" width="4.77734375" style="2" customWidth="1"/>
    <col min="10" max="10" width="8.88671875" style="2"/>
    <col min="11" max="11" width="9.5546875" style="2" bestFit="1" customWidth="1"/>
    <col min="12" max="12" width="10.109375" style="2" bestFit="1" customWidth="1"/>
    <col min="13" max="16384" width="8.88671875" style="2"/>
  </cols>
  <sheetData>
    <row r="1" spans="1:12" x14ac:dyDescent="0.25">
      <c r="A1" s="1" t="s">
        <v>0</v>
      </c>
    </row>
    <row r="2" spans="1:12" ht="13.8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34" t="s">
        <v>32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2" x14ac:dyDescent="0.25">
      <c r="A7" s="5"/>
      <c r="B7" s="28" t="s">
        <v>3</v>
      </c>
      <c r="C7" s="29"/>
      <c r="D7" s="30"/>
      <c r="F7" s="28" t="s">
        <v>4</v>
      </c>
      <c r="G7" s="29"/>
      <c r="H7" s="30"/>
      <c r="J7" s="28" t="s">
        <v>5</v>
      </c>
      <c r="K7" s="29"/>
      <c r="L7" s="30"/>
    </row>
    <row r="8" spans="1:12" x14ac:dyDescent="0.25">
      <c r="A8" s="6" t="s">
        <v>6</v>
      </c>
      <c r="B8" s="7" t="s">
        <v>7</v>
      </c>
      <c r="C8" s="8" t="s">
        <v>8</v>
      </c>
      <c r="D8" s="9" t="s">
        <v>9</v>
      </c>
      <c r="E8" s="10"/>
      <c r="F8" s="7" t="s">
        <v>7</v>
      </c>
      <c r="G8" s="11" t="s">
        <v>8</v>
      </c>
      <c r="H8" s="9" t="s">
        <v>9</v>
      </c>
      <c r="I8" s="10"/>
      <c r="J8" s="7" t="s">
        <v>7</v>
      </c>
      <c r="K8" s="11" t="s">
        <v>8</v>
      </c>
      <c r="L8" s="9" t="s">
        <v>9</v>
      </c>
    </row>
    <row r="9" spans="1:12" x14ac:dyDescent="0.25">
      <c r="A9" s="23">
        <v>2000</v>
      </c>
      <c r="B9" s="12">
        <v>46.268735459451868</v>
      </c>
      <c r="C9" s="12">
        <v>39.18537602748129</v>
      </c>
      <c r="D9" s="12">
        <f>C9-B9</f>
        <v>-7.0833594319705782</v>
      </c>
      <c r="F9" s="12">
        <v>45.677037283779214</v>
      </c>
      <c r="G9" s="12">
        <v>46.224864044517517</v>
      </c>
      <c r="H9" s="12">
        <f>G9-F9</f>
        <v>0.54782676073830316</v>
      </c>
      <c r="J9" s="12">
        <v>72.447757034188157</v>
      </c>
      <c r="K9" s="12">
        <v>70.04861505923148</v>
      </c>
      <c r="L9" s="12">
        <f>K9-J9</f>
        <v>-2.3991419749566774</v>
      </c>
    </row>
    <row r="10" spans="1:12" x14ac:dyDescent="0.25">
      <c r="A10" s="23"/>
    </row>
    <row r="11" spans="1:12" x14ac:dyDescent="0.25">
      <c r="A11" s="23" t="s">
        <v>10</v>
      </c>
      <c r="B11" s="12">
        <v>45.812640350133314</v>
      </c>
      <c r="C11" s="12">
        <v>37.251009651584639</v>
      </c>
      <c r="D11" s="12">
        <f t="shared" ref="D11:D19" si="0">C11-B11</f>
        <v>-8.5616306985486759</v>
      </c>
      <c r="F11" s="12">
        <v>48.737776295100325</v>
      </c>
      <c r="G11" s="12">
        <v>50.633042756330426</v>
      </c>
      <c r="H11" s="12">
        <f t="shared" ref="H11:H19" si="1">G11-F11</f>
        <v>1.8952664612301007</v>
      </c>
      <c r="J11" s="12">
        <v>73.590408755453225</v>
      </c>
      <c r="K11" s="12">
        <v>71.928180757821039</v>
      </c>
      <c r="L11" s="12">
        <f t="shared" ref="L11:L19" si="2">K11-J11</f>
        <v>-1.6622279976321863</v>
      </c>
    </row>
    <row r="12" spans="1:12" x14ac:dyDescent="0.25">
      <c r="A12" s="23" t="s">
        <v>11</v>
      </c>
      <c r="B12" s="12">
        <v>45.249515443905807</v>
      </c>
      <c r="C12" s="12">
        <v>36.533396366583368</v>
      </c>
      <c r="D12" s="12">
        <f t="shared" si="0"/>
        <v>-8.7161190773224391</v>
      </c>
      <c r="F12" s="12">
        <v>48.258235161487981</v>
      </c>
      <c r="G12" s="12">
        <v>50.828498377421575</v>
      </c>
      <c r="H12" s="12">
        <f t="shared" si="1"/>
        <v>2.5702632159335934</v>
      </c>
      <c r="J12" s="12">
        <v>73.22474350328649</v>
      </c>
      <c r="K12" s="12">
        <v>71.683764585285388</v>
      </c>
      <c r="L12" s="12">
        <f t="shared" si="2"/>
        <v>-1.5409789180011018</v>
      </c>
    </row>
    <row r="13" spans="1:12" x14ac:dyDescent="0.25">
      <c r="A13" s="23" t="s">
        <v>12</v>
      </c>
      <c r="B13" s="12">
        <v>44.468490222159673</v>
      </c>
      <c r="C13" s="12">
        <v>34.579998007107982</v>
      </c>
      <c r="D13" s="12">
        <f t="shared" si="0"/>
        <v>-9.8884922150516914</v>
      </c>
      <c r="F13" s="12">
        <v>47.459574011868497</v>
      </c>
      <c r="G13" s="12">
        <v>49.324356026838082</v>
      </c>
      <c r="H13" s="12">
        <f t="shared" si="1"/>
        <v>1.8647820149695846</v>
      </c>
      <c r="J13" s="12">
        <v>72.747367696034857</v>
      </c>
      <c r="K13" s="12">
        <v>71.235489524708669</v>
      </c>
      <c r="L13" s="12">
        <f t="shared" si="2"/>
        <v>-1.5118781713261882</v>
      </c>
    </row>
    <row r="14" spans="1:12" x14ac:dyDescent="0.25">
      <c r="A14" s="23" t="s">
        <v>13</v>
      </c>
      <c r="B14" s="12">
        <v>43.771013342938474</v>
      </c>
      <c r="C14" s="12">
        <v>33.165602219211664</v>
      </c>
      <c r="D14" s="12">
        <f t="shared" si="0"/>
        <v>-10.60541112372681</v>
      </c>
      <c r="F14" s="12">
        <v>46.809926207011792</v>
      </c>
      <c r="G14" s="12">
        <v>49.841176203657483</v>
      </c>
      <c r="H14" s="12">
        <f t="shared" si="1"/>
        <v>3.0312499966456912</v>
      </c>
      <c r="J14" s="12">
        <v>72.3006533701584</v>
      </c>
      <c r="K14" s="12">
        <v>70.628908119348978</v>
      </c>
      <c r="L14" s="12">
        <f t="shared" si="2"/>
        <v>-1.6717452508094226</v>
      </c>
    </row>
    <row r="15" spans="1:12" x14ac:dyDescent="0.25">
      <c r="A15" s="23" t="s">
        <v>14</v>
      </c>
      <c r="B15" s="12">
        <v>43.026092048978072</v>
      </c>
      <c r="C15" s="12">
        <v>31.689150310082475</v>
      </c>
      <c r="D15" s="12">
        <f t="shared" si="0"/>
        <v>-11.336941738895597</v>
      </c>
      <c r="F15" s="12">
        <v>46.307236399559848</v>
      </c>
      <c r="G15" s="12">
        <v>48.374126642351804</v>
      </c>
      <c r="H15" s="12">
        <f t="shared" si="1"/>
        <v>2.0668902427919562</v>
      </c>
      <c r="J15" s="12">
        <v>71.853919694525942</v>
      </c>
      <c r="K15" s="12">
        <v>70.204288864074201</v>
      </c>
      <c r="L15" s="12">
        <f t="shared" si="2"/>
        <v>-1.6496308304517413</v>
      </c>
    </row>
    <row r="16" spans="1:12" x14ac:dyDescent="0.25">
      <c r="A16" s="23" t="s">
        <v>15</v>
      </c>
      <c r="B16" s="12">
        <v>42.393326333019502</v>
      </c>
      <c r="C16" s="12">
        <v>31.287982140642441</v>
      </c>
      <c r="D16" s="12">
        <f t="shared" si="0"/>
        <v>-11.105344192377061</v>
      </c>
      <c r="F16" s="12">
        <v>45.965834849680235</v>
      </c>
      <c r="G16" s="12">
        <v>47.786163522012579</v>
      </c>
      <c r="H16" s="12">
        <f t="shared" si="1"/>
        <v>1.8203286723323444</v>
      </c>
      <c r="J16" s="12">
        <v>71.527122693501966</v>
      </c>
      <c r="K16" s="12">
        <v>70.154415896849798</v>
      </c>
      <c r="L16" s="12">
        <f t="shared" si="2"/>
        <v>-1.3727067966521673</v>
      </c>
    </row>
    <row r="17" spans="1:12" x14ac:dyDescent="0.25">
      <c r="A17" s="23" t="s">
        <v>16</v>
      </c>
      <c r="B17" s="12">
        <v>41.88717828876716</v>
      </c>
      <c r="C17" s="12">
        <v>31.026333558406481</v>
      </c>
      <c r="D17" s="12">
        <f t="shared" si="0"/>
        <v>-10.860844730360679</v>
      </c>
      <c r="F17" s="12">
        <v>45.815197044691239</v>
      </c>
      <c r="G17" s="12">
        <v>46.715741789354475</v>
      </c>
      <c r="H17" s="12">
        <f t="shared" si="1"/>
        <v>0.90054474466323597</v>
      </c>
      <c r="J17" s="12">
        <v>71.359307648265428</v>
      </c>
      <c r="K17" s="12">
        <v>70.15315316733215</v>
      </c>
      <c r="L17" s="12">
        <f t="shared" si="2"/>
        <v>-1.2061544809332787</v>
      </c>
    </row>
    <row r="18" spans="1:12" x14ac:dyDescent="0.25">
      <c r="A18" s="23" t="s">
        <v>17</v>
      </c>
      <c r="B18" s="12">
        <v>41.94019164954377</v>
      </c>
      <c r="C18" s="12">
        <v>30.052184285075295</v>
      </c>
      <c r="D18" s="12">
        <f t="shared" si="0"/>
        <v>-11.888007364468475</v>
      </c>
      <c r="F18" s="12">
        <v>46.364033433944499</v>
      </c>
      <c r="G18" s="12">
        <v>47.198661358259763</v>
      </c>
      <c r="H18" s="12">
        <f t="shared" si="1"/>
        <v>0.83462792431526367</v>
      </c>
      <c r="J18" s="12">
        <v>71.628262700601795</v>
      </c>
      <c r="K18" s="12">
        <v>70.30343666678182</v>
      </c>
      <c r="L18" s="12">
        <f t="shared" si="2"/>
        <v>-1.3248260338199742</v>
      </c>
    </row>
    <row r="19" spans="1:12" x14ac:dyDescent="0.25">
      <c r="A19" s="23" t="s">
        <v>18</v>
      </c>
      <c r="B19" s="12">
        <v>41.756212073179078</v>
      </c>
      <c r="C19" s="12">
        <v>30.143030590186264</v>
      </c>
      <c r="D19" s="12">
        <f t="shared" si="0"/>
        <v>-11.613181482992815</v>
      </c>
      <c r="F19" s="12">
        <v>46.730362414260149</v>
      </c>
      <c r="G19" s="12">
        <v>48.248884318010688</v>
      </c>
      <c r="H19" s="12">
        <f t="shared" si="1"/>
        <v>1.5185219037505391</v>
      </c>
      <c r="J19" s="12">
        <v>71.75862410459159</v>
      </c>
      <c r="K19" s="12">
        <v>70.39438471289732</v>
      </c>
      <c r="L19" s="12">
        <f t="shared" si="2"/>
        <v>-1.3642393916942694</v>
      </c>
    </row>
  </sheetData>
  <mergeCells count="4">
    <mergeCell ref="B7:D7"/>
    <mergeCell ref="F7:H7"/>
    <mergeCell ref="J7:L7"/>
    <mergeCell ref="A2:L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pane ySplit="8" topLeftCell="A9" activePane="bottomLeft" state="frozen"/>
      <selection pane="bottomLeft" activeCell="O5" sqref="O5"/>
    </sheetView>
  </sheetViews>
  <sheetFormatPr defaultRowHeight="13.8" x14ac:dyDescent="0.25"/>
  <cols>
    <col min="1" max="1" width="11.5546875" style="2" customWidth="1"/>
    <col min="2" max="2" width="7.109375" style="2" bestFit="1" customWidth="1"/>
    <col min="3" max="3" width="9.5546875" style="2" bestFit="1" customWidth="1"/>
    <col min="4" max="4" width="11.6640625" style="2" bestFit="1" customWidth="1"/>
    <col min="5" max="5" width="4.77734375" style="2" customWidth="1"/>
    <col min="6" max="6" width="7.109375" style="2" bestFit="1" customWidth="1"/>
    <col min="7" max="7" width="9.5546875" style="2" bestFit="1" customWidth="1"/>
    <col min="8" max="8" width="11.6640625" style="2" bestFit="1" customWidth="1"/>
    <col min="9" max="9" width="4.77734375" style="2" customWidth="1"/>
    <col min="10" max="10" width="7.109375" style="2" bestFit="1" customWidth="1"/>
    <col min="11" max="11" width="9.5546875" style="2" bestFit="1" customWidth="1"/>
    <col min="12" max="12" width="11.6640625" style="2" bestFit="1" customWidth="1"/>
    <col min="13" max="13" width="4.77734375" style="2" customWidth="1"/>
    <col min="14" max="14" width="7.21875" style="2" customWidth="1"/>
    <col min="15" max="15" width="8.33203125" style="2" customWidth="1"/>
    <col min="16" max="16" width="9.77734375" style="2" hidden="1" customWidth="1"/>
    <col min="17" max="17" width="0" style="2" hidden="1" customWidth="1"/>
    <col min="18" max="16384" width="8.88671875" style="2"/>
  </cols>
  <sheetData>
    <row r="1" spans="1:17" x14ac:dyDescent="0.25">
      <c r="A1" s="1" t="s">
        <v>19</v>
      </c>
    </row>
    <row r="2" spans="1:17" ht="13.8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7" x14ac:dyDescent="0.2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1:17" x14ac:dyDescent="0.25">
      <c r="A6" s="15" t="s">
        <v>31</v>
      </c>
    </row>
    <row r="7" spans="1:17" x14ac:dyDescent="0.25">
      <c r="A7" s="5"/>
      <c r="B7" s="28" t="s">
        <v>3</v>
      </c>
      <c r="C7" s="29"/>
      <c r="D7" s="30"/>
      <c r="F7" s="28" t="s">
        <v>4</v>
      </c>
      <c r="G7" s="29"/>
      <c r="H7" s="30"/>
      <c r="J7" s="28" t="s">
        <v>5</v>
      </c>
      <c r="K7" s="29"/>
      <c r="L7" s="30"/>
      <c r="M7" s="21"/>
    </row>
    <row r="8" spans="1:17" x14ac:dyDescent="0.25">
      <c r="A8" s="6" t="s">
        <v>6</v>
      </c>
      <c r="B8" s="7" t="s">
        <v>7</v>
      </c>
      <c r="C8" s="8" t="s">
        <v>8</v>
      </c>
      <c r="D8" s="17" t="s">
        <v>21</v>
      </c>
      <c r="E8" s="10"/>
      <c r="F8" s="7" t="s">
        <v>7</v>
      </c>
      <c r="G8" s="11" t="s">
        <v>8</v>
      </c>
      <c r="H8" s="17" t="s">
        <v>21</v>
      </c>
      <c r="I8" s="10"/>
      <c r="J8" s="7" t="s">
        <v>7</v>
      </c>
      <c r="K8" s="11" t="s">
        <v>8</v>
      </c>
      <c r="L8" s="17" t="s">
        <v>21</v>
      </c>
      <c r="M8" s="22"/>
      <c r="P8" s="19" t="s">
        <v>22</v>
      </c>
      <c r="Q8" s="19" t="s">
        <v>23</v>
      </c>
    </row>
    <row r="9" spans="1:17" x14ac:dyDescent="0.25">
      <c r="A9" s="23">
        <v>2000</v>
      </c>
      <c r="B9" s="16">
        <v>29423</v>
      </c>
      <c r="C9" s="16">
        <v>26080</v>
      </c>
      <c r="D9" s="18"/>
      <c r="E9" s="16"/>
      <c r="F9" s="16">
        <v>33676</v>
      </c>
      <c r="G9" s="16">
        <v>32961</v>
      </c>
      <c r="H9" s="18"/>
      <c r="I9" s="16"/>
      <c r="J9" s="16">
        <v>45367</v>
      </c>
      <c r="K9" s="16">
        <v>40263</v>
      </c>
      <c r="L9" s="18"/>
      <c r="M9" s="18"/>
      <c r="P9" s="2">
        <v>244.6</v>
      </c>
      <c r="Q9" s="20">
        <f>P$19/P9</f>
        <v>1.5118560915780868</v>
      </c>
    </row>
    <row r="10" spans="1:17" x14ac:dyDescent="0.25">
      <c r="A10" s="2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7" x14ac:dyDescent="0.25">
      <c r="A11" s="23" t="s">
        <v>10</v>
      </c>
      <c r="B11" s="16">
        <v>35194</v>
      </c>
      <c r="C11" s="16">
        <v>27468</v>
      </c>
      <c r="D11" s="18"/>
      <c r="E11" s="16"/>
      <c r="F11" s="16">
        <v>41534</v>
      </c>
      <c r="G11" s="16">
        <v>37714</v>
      </c>
      <c r="H11" s="18"/>
      <c r="I11" s="16"/>
      <c r="J11" s="16">
        <v>56466</v>
      </c>
      <c r="K11" s="16">
        <v>51552</v>
      </c>
      <c r="L11" s="18"/>
      <c r="M11" s="18"/>
      <c r="P11" s="2">
        <v>320.39999999999998</v>
      </c>
      <c r="Q11" s="20">
        <f t="shared" ref="Q11:Q19" si="0">P$19/P11</f>
        <v>1.1541822721598003</v>
      </c>
    </row>
    <row r="12" spans="1:17" x14ac:dyDescent="0.25">
      <c r="A12" s="23" t="s">
        <v>11</v>
      </c>
      <c r="B12" s="16">
        <v>35635</v>
      </c>
      <c r="C12" s="16">
        <v>27449</v>
      </c>
      <c r="D12" s="18"/>
      <c r="E12" s="16"/>
      <c r="F12" s="16">
        <v>41965</v>
      </c>
      <c r="G12" s="16">
        <v>38720</v>
      </c>
      <c r="H12" s="18"/>
      <c r="I12" s="16"/>
      <c r="J12" s="16">
        <v>57597</v>
      </c>
      <c r="K12" s="16">
        <v>53012</v>
      </c>
      <c r="L12" s="18"/>
      <c r="M12" s="18"/>
      <c r="P12" s="2">
        <v>330.5</v>
      </c>
      <c r="Q12" s="20">
        <f t="shared" si="0"/>
        <v>1.1189107413010591</v>
      </c>
    </row>
    <row r="13" spans="1:17" x14ac:dyDescent="0.25">
      <c r="A13" s="23" t="s">
        <v>12</v>
      </c>
      <c r="B13" s="16">
        <v>35564</v>
      </c>
      <c r="C13" s="16">
        <v>27817</v>
      </c>
      <c r="D13" s="18"/>
      <c r="E13" s="16"/>
      <c r="F13" s="16">
        <v>41994</v>
      </c>
      <c r="G13" s="16">
        <v>38645</v>
      </c>
      <c r="H13" s="18"/>
      <c r="I13" s="16"/>
      <c r="J13" s="16">
        <v>57952</v>
      </c>
      <c r="K13" s="16">
        <v>53996</v>
      </c>
      <c r="L13" s="18"/>
      <c r="M13" s="18"/>
      <c r="P13" s="2">
        <v>337.5</v>
      </c>
      <c r="Q13" s="20">
        <f t="shared" si="0"/>
        <v>1.0957037037037038</v>
      </c>
    </row>
    <row r="14" spans="1:17" x14ac:dyDescent="0.25">
      <c r="A14" s="23" t="s">
        <v>13</v>
      </c>
      <c r="B14" s="16">
        <v>35415</v>
      </c>
      <c r="C14" s="16">
        <v>27577</v>
      </c>
      <c r="D14" s="18"/>
      <c r="E14" s="16"/>
      <c r="F14" s="16">
        <v>42042</v>
      </c>
      <c r="G14" s="16">
        <v>38461</v>
      </c>
      <c r="H14" s="18"/>
      <c r="I14" s="16"/>
      <c r="J14" s="16">
        <v>58096</v>
      </c>
      <c r="K14" s="16">
        <v>54434</v>
      </c>
      <c r="L14" s="18"/>
      <c r="M14" s="18"/>
      <c r="P14" s="2">
        <v>342.5</v>
      </c>
      <c r="Q14" s="20">
        <f t="shared" si="0"/>
        <v>1.0797080291970804</v>
      </c>
    </row>
    <row r="15" spans="1:17" x14ac:dyDescent="0.25">
      <c r="A15" s="23" t="s">
        <v>14</v>
      </c>
      <c r="B15" s="16">
        <v>35600</v>
      </c>
      <c r="C15" s="16">
        <v>28376</v>
      </c>
      <c r="D15" s="18"/>
      <c r="E15" s="16"/>
      <c r="F15" s="16">
        <v>42396</v>
      </c>
      <c r="G15" s="16">
        <v>39328</v>
      </c>
      <c r="H15" s="18"/>
      <c r="I15" s="16"/>
      <c r="J15" s="16">
        <v>58847</v>
      </c>
      <c r="K15" s="16">
        <v>55369</v>
      </c>
      <c r="L15" s="18"/>
      <c r="M15" s="18"/>
      <c r="P15" s="2">
        <v>348.3</v>
      </c>
      <c r="Q15" s="20">
        <f t="shared" si="0"/>
        <v>1.0617283950617284</v>
      </c>
    </row>
    <row r="16" spans="1:17" x14ac:dyDescent="0.25">
      <c r="A16" s="23" t="s">
        <v>15</v>
      </c>
      <c r="B16" s="16">
        <v>35695</v>
      </c>
      <c r="C16" s="16">
        <v>29967</v>
      </c>
      <c r="D16" s="18"/>
      <c r="E16" s="16"/>
      <c r="F16" s="16">
        <v>42651</v>
      </c>
      <c r="G16" s="16">
        <v>39703</v>
      </c>
      <c r="H16" s="18"/>
      <c r="I16" s="16"/>
      <c r="J16" s="16">
        <v>59542</v>
      </c>
      <c r="K16" s="16">
        <v>56275</v>
      </c>
      <c r="L16" s="18"/>
      <c r="M16" s="18"/>
      <c r="P16" s="2">
        <v>348.9</v>
      </c>
      <c r="Q16" s="20">
        <f t="shared" si="0"/>
        <v>1.0599025508741762</v>
      </c>
    </row>
    <row r="17" spans="1:17" x14ac:dyDescent="0.25">
      <c r="A17" s="23" t="s">
        <v>16</v>
      </c>
      <c r="B17" s="16">
        <v>36651</v>
      </c>
      <c r="C17" s="16">
        <v>30577</v>
      </c>
      <c r="D17" s="18"/>
      <c r="E17" s="16"/>
      <c r="F17" s="16">
        <v>44254</v>
      </c>
      <c r="G17" s="16">
        <v>41429</v>
      </c>
      <c r="H17" s="18"/>
      <c r="I17" s="16"/>
      <c r="J17" s="16">
        <v>61018</v>
      </c>
      <c r="K17" s="16">
        <v>57723</v>
      </c>
      <c r="L17" s="18"/>
      <c r="M17" s="18"/>
      <c r="P17" s="2">
        <v>353.4</v>
      </c>
      <c r="Q17" s="20">
        <f t="shared" si="0"/>
        <v>1.0464063384267119</v>
      </c>
    </row>
    <row r="18" spans="1:17" x14ac:dyDescent="0.25">
      <c r="A18" s="23" t="s">
        <v>17</v>
      </c>
      <c r="B18" s="16">
        <v>38183</v>
      </c>
      <c r="C18" s="16">
        <v>31523</v>
      </c>
      <c r="D18" s="18"/>
      <c r="E18" s="16"/>
      <c r="F18" s="16">
        <v>46627</v>
      </c>
      <c r="G18" s="16">
        <v>44113</v>
      </c>
      <c r="H18" s="18"/>
      <c r="I18" s="16"/>
      <c r="J18" s="16">
        <v>63256</v>
      </c>
      <c r="K18" s="16">
        <v>60310</v>
      </c>
      <c r="L18" s="18"/>
      <c r="M18" s="18"/>
      <c r="P18" s="12">
        <v>361</v>
      </c>
      <c r="Q18" s="20">
        <f t="shared" si="0"/>
        <v>1.0243767313019392</v>
      </c>
    </row>
    <row r="19" spans="1:17" x14ac:dyDescent="0.25">
      <c r="A19" s="23" t="s">
        <v>18</v>
      </c>
      <c r="B19" s="16">
        <v>40155</v>
      </c>
      <c r="C19" s="16">
        <v>34122</v>
      </c>
      <c r="D19" s="18"/>
      <c r="E19" s="16"/>
      <c r="F19" s="16">
        <v>49225</v>
      </c>
      <c r="G19" s="16">
        <v>47200</v>
      </c>
      <c r="H19" s="18"/>
      <c r="I19" s="16"/>
      <c r="J19" s="16">
        <v>65912</v>
      </c>
      <c r="K19" s="16">
        <v>62607</v>
      </c>
      <c r="L19" s="18"/>
      <c r="M19" s="18"/>
      <c r="P19" s="12">
        <v>369.8</v>
      </c>
      <c r="Q19" s="20">
        <f t="shared" si="0"/>
        <v>1</v>
      </c>
    </row>
    <row r="20" spans="1:17" x14ac:dyDescent="0.25">
      <c r="A20" s="24"/>
      <c r="N20" s="32" t="s">
        <v>30</v>
      </c>
      <c r="O20" s="33"/>
    </row>
    <row r="21" spans="1:17" x14ac:dyDescent="0.25">
      <c r="A21" s="25" t="s">
        <v>24</v>
      </c>
      <c r="N21" s="26" t="s">
        <v>28</v>
      </c>
      <c r="O21" s="17" t="s">
        <v>29</v>
      </c>
    </row>
    <row r="22" spans="1:17" x14ac:dyDescent="0.25">
      <c r="A22" s="23">
        <v>2000</v>
      </c>
      <c r="B22" s="16">
        <f>B9*$Q9</f>
        <v>44483.341782502044</v>
      </c>
      <c r="C22" s="16">
        <f>C9*$Q9</f>
        <v>39429.206868356501</v>
      </c>
      <c r="D22" s="18">
        <f t="shared" ref="D22" si="1">C22/B22</f>
        <v>0.88638140230431972</v>
      </c>
      <c r="F22" s="16">
        <f>F9*$Q9</f>
        <v>50913.265739983646</v>
      </c>
      <c r="G22" s="16">
        <f>G9*$Q9</f>
        <v>49832.288634505319</v>
      </c>
      <c r="H22" s="18">
        <f t="shared" ref="H22" si="2">G22/F22</f>
        <v>0.97876826226392688</v>
      </c>
      <c r="J22" s="16">
        <f>J9*$Q9</f>
        <v>68588.375306623057</v>
      </c>
      <c r="K22" s="16">
        <f>K9*$Q9</f>
        <v>60871.861815208504</v>
      </c>
      <c r="L22" s="18">
        <f t="shared" ref="L22" si="3">K22/J22</f>
        <v>0.88749531597857478</v>
      </c>
      <c r="M22" s="18"/>
      <c r="N22" s="18">
        <f>C22/K22</f>
        <v>0.64774110225268855</v>
      </c>
      <c r="O22" s="18">
        <f>G22/K22</f>
        <v>0.81864242604872972</v>
      </c>
    </row>
    <row r="23" spans="1:17" x14ac:dyDescent="0.25">
      <c r="A23" s="23"/>
    </row>
    <row r="24" spans="1:17" x14ac:dyDescent="0.25">
      <c r="A24" s="23" t="s">
        <v>10</v>
      </c>
      <c r="B24" s="16">
        <f t="shared" ref="B24:C24" si="4">B11*$Q11</f>
        <v>40620.290886392009</v>
      </c>
      <c r="C24" s="16">
        <f t="shared" si="4"/>
        <v>31703.078651685395</v>
      </c>
      <c r="D24" s="18">
        <f t="shared" ref="D24:D32" si="5">C24/B24</f>
        <v>0.78047394442234475</v>
      </c>
      <c r="F24" s="16">
        <f t="shared" ref="F24:G24" si="6">F11*$Q11</f>
        <v>47937.806491885145</v>
      </c>
      <c r="G24" s="16">
        <f t="shared" si="6"/>
        <v>43528.830212234709</v>
      </c>
      <c r="H24" s="18">
        <f t="shared" ref="H24:H32" si="7">G24/F24</f>
        <v>0.90802715847257665</v>
      </c>
      <c r="J24" s="16">
        <f t="shared" ref="J24:K24" si="8">J11*$Q11</f>
        <v>65172.056179775282</v>
      </c>
      <c r="K24" s="16">
        <f t="shared" si="8"/>
        <v>59500.404494382026</v>
      </c>
      <c r="L24" s="18">
        <f t="shared" ref="L24:L32" si="9">K24/J24</f>
        <v>0.91297417915205614</v>
      </c>
      <c r="M24" s="18"/>
      <c r="N24" s="18">
        <f t="shared" ref="N24:N32" si="10">C24/K24</f>
        <v>0.53282122905027929</v>
      </c>
      <c r="O24" s="18">
        <f t="shared" ref="O24:O32" si="11">G24/K24</f>
        <v>0.73157200496585972</v>
      </c>
    </row>
    <row r="25" spans="1:17" x14ac:dyDescent="0.25">
      <c r="A25" s="23" t="s">
        <v>11</v>
      </c>
      <c r="B25" s="16">
        <f t="shared" ref="B25:C25" si="12">B12*$Q12</f>
        <v>39872.384266263238</v>
      </c>
      <c r="C25" s="16">
        <f t="shared" si="12"/>
        <v>30712.98093797277</v>
      </c>
      <c r="D25" s="18">
        <f t="shared" si="5"/>
        <v>0.7702820260979375</v>
      </c>
      <c r="F25" s="16">
        <f t="shared" ref="F25:G25" si="13">F12*$Q12</f>
        <v>46955.089258698943</v>
      </c>
      <c r="G25" s="16">
        <f t="shared" si="13"/>
        <v>43324.223903177008</v>
      </c>
      <c r="H25" s="18">
        <f t="shared" si="7"/>
        <v>0.92267365661861078</v>
      </c>
      <c r="J25" s="16">
        <f t="shared" ref="J25:K25" si="14">J12*$Q12</f>
        <v>64445.901966717101</v>
      </c>
      <c r="K25" s="16">
        <f t="shared" si="14"/>
        <v>59315.696217851742</v>
      </c>
      <c r="L25" s="18">
        <f t="shared" si="9"/>
        <v>0.92039515947011119</v>
      </c>
      <c r="M25" s="18"/>
      <c r="N25" s="18">
        <f t="shared" si="10"/>
        <v>0.51778842526220481</v>
      </c>
      <c r="O25" s="18">
        <f t="shared" si="11"/>
        <v>0.73040066400060366</v>
      </c>
    </row>
    <row r="26" spans="1:17" x14ac:dyDescent="0.25">
      <c r="A26" s="23" t="s">
        <v>12</v>
      </c>
      <c r="B26" s="16">
        <f t="shared" ref="B26:C26" si="15">B13*$Q13</f>
        <v>38967.606518518522</v>
      </c>
      <c r="C26" s="16">
        <f t="shared" si="15"/>
        <v>30479.18992592593</v>
      </c>
      <c r="D26" s="18">
        <f t="shared" si="5"/>
        <v>0.78216736025194022</v>
      </c>
      <c r="F26" s="16">
        <f t="shared" ref="F26:G26" si="16">F13*$Q13</f>
        <v>46012.981333333337</v>
      </c>
      <c r="G26" s="16">
        <f t="shared" si="16"/>
        <v>42343.469629629632</v>
      </c>
      <c r="H26" s="18">
        <f t="shared" si="7"/>
        <v>0.92025051197790153</v>
      </c>
      <c r="J26" s="16">
        <f t="shared" ref="J26:K26" si="17">J13*$Q13</f>
        <v>63498.221037037045</v>
      </c>
      <c r="K26" s="16">
        <f t="shared" si="17"/>
        <v>59163.61718518519</v>
      </c>
      <c r="L26" s="18">
        <f t="shared" si="9"/>
        <v>0.93173660960795135</v>
      </c>
      <c r="M26" s="18"/>
      <c r="N26" s="18">
        <f t="shared" si="10"/>
        <v>0.51516779020668202</v>
      </c>
      <c r="O26" s="18">
        <f t="shared" si="11"/>
        <v>0.71570116304911469</v>
      </c>
    </row>
    <row r="27" spans="1:17" x14ac:dyDescent="0.25">
      <c r="A27" s="23" t="s">
        <v>13</v>
      </c>
      <c r="B27" s="16">
        <f t="shared" ref="B27:C27" si="18">B14*$Q14</f>
        <v>38237.859854014605</v>
      </c>
      <c r="C27" s="16">
        <f t="shared" si="18"/>
        <v>29775.108321167885</v>
      </c>
      <c r="D27" s="18">
        <f t="shared" si="5"/>
        <v>0.77868134971057457</v>
      </c>
      <c r="F27" s="16">
        <f t="shared" ref="F27:G27" si="19">F14*$Q14</f>
        <v>45393.084963503657</v>
      </c>
      <c r="G27" s="16">
        <f t="shared" si="19"/>
        <v>41526.650510948908</v>
      </c>
      <c r="H27" s="18">
        <f t="shared" si="7"/>
        <v>0.914823271966129</v>
      </c>
      <c r="J27" s="16">
        <f t="shared" ref="J27:K27" si="20">J14*$Q14</f>
        <v>62726.717664233583</v>
      </c>
      <c r="K27" s="16">
        <f t="shared" si="20"/>
        <v>58772.826861313879</v>
      </c>
      <c r="L27" s="18">
        <f t="shared" si="9"/>
        <v>0.93696640044065005</v>
      </c>
      <c r="M27" s="18"/>
      <c r="N27" s="18">
        <f t="shared" si="10"/>
        <v>0.50661351361281548</v>
      </c>
      <c r="O27" s="18">
        <f t="shared" si="11"/>
        <v>0.7065620751736047</v>
      </c>
    </row>
    <row r="28" spans="1:17" x14ac:dyDescent="0.25">
      <c r="A28" s="23" t="s">
        <v>14</v>
      </c>
      <c r="B28" s="16">
        <f t="shared" ref="B28:C28" si="21">B15*$Q15</f>
        <v>37797.530864197535</v>
      </c>
      <c r="C28" s="16">
        <f t="shared" si="21"/>
        <v>30127.604938271605</v>
      </c>
      <c r="D28" s="18">
        <f t="shared" si="5"/>
        <v>0.79707865168539316</v>
      </c>
      <c r="F28" s="16">
        <f t="shared" ref="F28:G28" si="22">F15*$Q15</f>
        <v>45013.037037037036</v>
      </c>
      <c r="G28" s="16">
        <f t="shared" si="22"/>
        <v>41755.654320987655</v>
      </c>
      <c r="H28" s="18">
        <f t="shared" si="7"/>
        <v>0.92763468251721859</v>
      </c>
      <c r="J28" s="16">
        <f t="shared" ref="J28:K28" si="23">J15*$Q15</f>
        <v>62479.530864197535</v>
      </c>
      <c r="K28" s="16">
        <f t="shared" si="23"/>
        <v>58786.839506172844</v>
      </c>
      <c r="L28" s="18">
        <f t="shared" si="9"/>
        <v>0.94089758186483596</v>
      </c>
      <c r="M28" s="18"/>
      <c r="N28" s="18">
        <f t="shared" si="10"/>
        <v>0.5124889378533114</v>
      </c>
      <c r="O28" s="18">
        <f t="shared" si="11"/>
        <v>0.71028915096895373</v>
      </c>
    </row>
    <row r="29" spans="1:17" x14ac:dyDescent="0.25">
      <c r="A29" s="23" t="s">
        <v>15</v>
      </c>
      <c r="B29" s="16">
        <f t="shared" ref="B29:C29" si="24">B16*$Q16</f>
        <v>37833.221553453717</v>
      </c>
      <c r="C29" s="16">
        <f t="shared" si="24"/>
        <v>31762.099742046437</v>
      </c>
      <c r="D29" s="18">
        <f t="shared" si="5"/>
        <v>0.83952934584675731</v>
      </c>
      <c r="F29" s="16">
        <f t="shared" ref="F29:G29" si="25">F16*$Q16</f>
        <v>45205.903697334485</v>
      </c>
      <c r="G29" s="16">
        <f t="shared" si="25"/>
        <v>42081.310977357418</v>
      </c>
      <c r="H29" s="18">
        <f t="shared" si="7"/>
        <v>0.93088087031957056</v>
      </c>
      <c r="J29" s="16">
        <f t="shared" ref="J29:K29" si="26">J16*$Q16</f>
        <v>63108.717684150201</v>
      </c>
      <c r="K29" s="16">
        <f t="shared" si="26"/>
        <v>59646.016050444261</v>
      </c>
      <c r="L29" s="18">
        <f t="shared" si="9"/>
        <v>0.94513116791508511</v>
      </c>
      <c r="M29" s="18"/>
      <c r="N29" s="18">
        <f t="shared" si="10"/>
        <v>0.53250999555752998</v>
      </c>
      <c r="O29" s="18">
        <f t="shared" si="11"/>
        <v>0.70551754775655273</v>
      </c>
    </row>
    <row r="30" spans="1:17" x14ac:dyDescent="0.25">
      <c r="A30" s="23" t="s">
        <v>16</v>
      </c>
      <c r="B30" s="16">
        <f t="shared" ref="B30:C30" si="27">B17*$Q17</f>
        <v>38351.838709677417</v>
      </c>
      <c r="C30" s="16">
        <f t="shared" si="27"/>
        <v>31995.96661007357</v>
      </c>
      <c r="D30" s="18">
        <f t="shared" si="5"/>
        <v>0.83427464462088352</v>
      </c>
      <c r="F30" s="16">
        <f t="shared" ref="F30:G30" si="28">F17*$Q17</f>
        <v>46307.666100735711</v>
      </c>
      <c r="G30" s="16">
        <f t="shared" si="28"/>
        <v>43351.568194680251</v>
      </c>
      <c r="H30" s="18">
        <f t="shared" si="7"/>
        <v>0.93616396257965384</v>
      </c>
      <c r="J30" s="16">
        <f t="shared" ref="J30:K30" si="29">J17*$Q17</f>
        <v>63849.621958121112</v>
      </c>
      <c r="K30" s="16">
        <f t="shared" si="29"/>
        <v>60401.713073005092</v>
      </c>
      <c r="L30" s="18">
        <f t="shared" si="9"/>
        <v>0.94599954111901396</v>
      </c>
      <c r="M30" s="18"/>
      <c r="N30" s="18">
        <f t="shared" si="10"/>
        <v>0.52971952254733812</v>
      </c>
      <c r="O30" s="18">
        <f t="shared" si="11"/>
        <v>0.71772083918022278</v>
      </c>
    </row>
    <row r="31" spans="1:17" x14ac:dyDescent="0.25">
      <c r="A31" s="23" t="s">
        <v>17</v>
      </c>
      <c r="B31" s="16">
        <f t="shared" ref="B31:C31" si="30">B18*$Q18</f>
        <v>39113.776731301943</v>
      </c>
      <c r="C31" s="16">
        <f t="shared" si="30"/>
        <v>32291.427700831027</v>
      </c>
      <c r="D31" s="18">
        <f t="shared" si="5"/>
        <v>0.82557682738391425</v>
      </c>
      <c r="F31" s="16">
        <f t="shared" ref="F31:G31" si="31">F18*$Q18</f>
        <v>47763.613850415517</v>
      </c>
      <c r="G31" s="16">
        <f t="shared" si="31"/>
        <v>45188.330747922446</v>
      </c>
      <c r="H31" s="18">
        <f t="shared" si="7"/>
        <v>0.9460827417590667</v>
      </c>
      <c r="J31" s="16">
        <f t="shared" ref="J31:K31" si="32">J18*$Q18</f>
        <v>64797.974515235466</v>
      </c>
      <c r="K31" s="16">
        <f t="shared" si="32"/>
        <v>61780.160664819952</v>
      </c>
      <c r="L31" s="18">
        <f t="shared" si="9"/>
        <v>0.95342734286075626</v>
      </c>
      <c r="M31" s="18"/>
      <c r="N31" s="18">
        <f t="shared" si="10"/>
        <v>0.52268280550489132</v>
      </c>
      <c r="O31" s="18">
        <f t="shared" si="11"/>
        <v>0.73143757254186703</v>
      </c>
    </row>
    <row r="32" spans="1:17" x14ac:dyDescent="0.25">
      <c r="A32" s="23" t="s">
        <v>18</v>
      </c>
      <c r="B32" s="16">
        <f t="shared" ref="B32:C32" si="33">B19*$Q19</f>
        <v>40155</v>
      </c>
      <c r="C32" s="16">
        <f t="shared" si="33"/>
        <v>34122</v>
      </c>
      <c r="D32" s="18">
        <f t="shared" si="5"/>
        <v>0.84975719088531942</v>
      </c>
      <c r="F32" s="16">
        <f t="shared" ref="F32:G32" si="34">F19*$Q19</f>
        <v>49225</v>
      </c>
      <c r="G32" s="16">
        <f t="shared" si="34"/>
        <v>47200</v>
      </c>
      <c r="H32" s="18">
        <f t="shared" si="7"/>
        <v>0.9588623666835957</v>
      </c>
      <c r="J32" s="16">
        <f t="shared" ref="J32:K32" si="35">J19*$Q19</f>
        <v>65912</v>
      </c>
      <c r="K32" s="16">
        <f t="shared" si="35"/>
        <v>62607</v>
      </c>
      <c r="L32" s="18">
        <f t="shared" si="9"/>
        <v>0.94985738560504918</v>
      </c>
      <c r="M32" s="18"/>
      <c r="N32" s="18">
        <f t="shared" si="10"/>
        <v>0.54501892759595572</v>
      </c>
      <c r="O32" s="18">
        <f t="shared" si="11"/>
        <v>0.75390930726596073</v>
      </c>
    </row>
    <row r="34" spans="1:11" x14ac:dyDescent="0.25">
      <c r="A34" s="1" t="s">
        <v>25</v>
      </c>
    </row>
    <row r="35" spans="1:11" x14ac:dyDescent="0.25">
      <c r="A35" s="14" t="s">
        <v>26</v>
      </c>
      <c r="B35" s="18">
        <f>(B32-B22)/B22</f>
        <v>-9.7302531893065633E-2</v>
      </c>
      <c r="C35" s="18">
        <f>(C32-C22)/C22</f>
        <v>-0.13460090348953341</v>
      </c>
      <c r="F35" s="18">
        <f t="shared" ref="F35:G35" si="36">(F32-F22)/F22</f>
        <v>-3.3159643472993772E-2</v>
      </c>
      <c r="G35" s="18">
        <f t="shared" si="36"/>
        <v>-5.2822952881249899E-2</v>
      </c>
      <c r="J35" s="18">
        <f>(J32-J22)/J22</f>
        <v>-3.9020829618114886E-2</v>
      </c>
      <c r="K35" s="18">
        <f>(K32-K22)/K22</f>
        <v>2.8504766127557174E-2</v>
      </c>
    </row>
    <row r="36" spans="1:11" x14ac:dyDescent="0.25">
      <c r="A36" s="14" t="s">
        <v>27</v>
      </c>
      <c r="B36" s="18">
        <f>(B32-B24)/B24</f>
        <v>-1.1454641910205619E-2</v>
      </c>
      <c r="C36" s="18">
        <f>(C32-C24)/C24</f>
        <v>7.6299257081331145E-2</v>
      </c>
      <c r="F36" s="18">
        <f t="shared" ref="F36:G36" si="37">(F32-F24)/F24</f>
        <v>2.6851322626385701E-2</v>
      </c>
      <c r="G36" s="18">
        <f t="shared" si="37"/>
        <v>8.4338811079132339E-2</v>
      </c>
      <c r="J36" s="18">
        <f>(J32-J24)/J24</f>
        <v>1.1353697636662011E-2</v>
      </c>
      <c r="K36" s="18">
        <f>(K32-K24)/K24</f>
        <v>5.2211334225657165E-2</v>
      </c>
    </row>
  </sheetData>
  <mergeCells count="5">
    <mergeCell ref="B7:D7"/>
    <mergeCell ref="F7:H7"/>
    <mergeCell ref="J7:L7"/>
    <mergeCell ref="N20:O20"/>
    <mergeCell ref="A2:L3"/>
  </mergeCells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Ownership</vt:lpstr>
      <vt:lpstr>Median Income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2020-09-29T20:04:01Z</cp:lastPrinted>
  <dcterms:created xsi:type="dcterms:W3CDTF">2020-09-29T16:59:57Z</dcterms:created>
  <dcterms:modified xsi:type="dcterms:W3CDTF">2020-09-29T21:02:49Z</dcterms:modified>
</cp:coreProperties>
</file>