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drozd\Documents\2020 Census Data\For State Counts &amp; Apportionment Late April 2021\"/>
    </mc:Choice>
  </mc:AlternateContent>
  <bookViews>
    <workbookView xWindow="0" yWindow="0" windowWidth="23040" windowHeight="9228" activeTab="2"/>
  </bookViews>
  <sheets>
    <sheet name="Table A" sheetId="1" r:id="rId1"/>
    <sheet name="For sort" sheetId="2" r:id="rId2"/>
    <sheet name="Residents 2020 vs. Last Est" sheetId="3" r:id="rId3"/>
  </sheets>
  <definedNames>
    <definedName name="_xlnm.Print_Area" localSheetId="1">'For sort'!$A$1:$G$60</definedName>
    <definedName name="_xlnm.Print_Area" localSheetId="0">'Table A'!$A$1:$G$60</definedName>
    <definedName name="_xlnm.Print_Titles" localSheetId="2">'Residents 2020 vs. Last Est'!$6:$7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3" l="1"/>
  <c r="D14" i="3" l="1"/>
  <c r="F14" i="3" s="1"/>
  <c r="D42" i="3"/>
  <c r="F42" i="3" s="1"/>
  <c r="D59" i="3"/>
  <c r="F59" i="3" s="1"/>
  <c r="D52" i="3"/>
  <c r="F52" i="3" s="1"/>
  <c r="D40" i="3"/>
  <c r="F40" i="3" s="1"/>
  <c r="D48" i="3"/>
  <c r="F48" i="3" s="1"/>
  <c r="D20" i="3"/>
  <c r="F20" i="3" s="1"/>
  <c r="D35" i="3"/>
  <c r="F35" i="3" s="1"/>
  <c r="D58" i="3"/>
  <c r="F58" i="3" s="1"/>
  <c r="D53" i="3"/>
  <c r="F53" i="3" s="1"/>
  <c r="D43" i="3"/>
  <c r="F43" i="3" s="1"/>
  <c r="D12" i="3"/>
  <c r="F12" i="3" s="1"/>
  <c r="D22" i="3"/>
  <c r="F22" i="3" s="1"/>
  <c r="D19" i="3"/>
  <c r="F19" i="3" s="1"/>
  <c r="D38" i="3"/>
  <c r="F38" i="3" s="1"/>
  <c r="D30" i="3"/>
  <c r="F30" i="3" s="1"/>
  <c r="D31" i="3"/>
  <c r="F31" i="3" s="1"/>
  <c r="D32" i="3"/>
  <c r="F32" i="3" s="1"/>
  <c r="D44" i="3"/>
  <c r="F44" i="3" s="1"/>
  <c r="D26" i="3"/>
  <c r="F26" i="3" s="1"/>
  <c r="D15" i="3"/>
  <c r="F15" i="3" s="1"/>
  <c r="D16" i="3"/>
  <c r="F16" i="3" s="1"/>
  <c r="D24" i="3"/>
  <c r="F24" i="3" s="1"/>
  <c r="D27" i="3"/>
  <c r="F27" i="3" s="1"/>
  <c r="D47" i="3"/>
  <c r="F47" i="3" s="1"/>
  <c r="D45" i="3"/>
  <c r="F45" i="3" s="1"/>
  <c r="D34" i="3"/>
  <c r="F34" i="3" s="1"/>
  <c r="D21" i="3"/>
  <c r="F21" i="3" s="1"/>
  <c r="D54" i="3"/>
  <c r="F54" i="3" s="1"/>
  <c r="D28" i="3"/>
  <c r="F28" i="3" s="1"/>
  <c r="D9" i="3"/>
  <c r="F9" i="3" s="1"/>
  <c r="D33" i="3"/>
  <c r="F33" i="3" s="1"/>
  <c r="D10" i="3"/>
  <c r="F10" i="3" s="1"/>
  <c r="D56" i="3"/>
  <c r="F56" i="3" s="1"/>
  <c r="D17" i="3"/>
  <c r="F17" i="3" s="1"/>
  <c r="D29" i="3"/>
  <c r="F29" i="3" s="1"/>
  <c r="D49" i="3"/>
  <c r="F49" i="3" s="1"/>
  <c r="D46" i="3"/>
  <c r="F46" i="3" s="1"/>
  <c r="D18" i="3"/>
  <c r="F18" i="3" s="1"/>
  <c r="D11" i="3"/>
  <c r="F11" i="3" s="1"/>
  <c r="D57" i="3"/>
  <c r="F57" i="3" s="1"/>
  <c r="D51" i="3"/>
  <c r="F51" i="3" s="1"/>
  <c r="D37" i="3"/>
  <c r="F37" i="3" s="1"/>
  <c r="D50" i="3"/>
  <c r="F50" i="3" s="1"/>
  <c r="D25" i="3"/>
  <c r="F25" i="3" s="1"/>
  <c r="D13" i="3"/>
  <c r="F13" i="3" s="1"/>
  <c r="D36" i="3"/>
  <c r="F36" i="3" s="1"/>
  <c r="D39" i="3"/>
  <c r="F39" i="3" s="1"/>
  <c r="D41" i="3"/>
  <c r="F41" i="3" s="1"/>
  <c r="D23" i="3"/>
  <c r="F23" i="3" s="1"/>
  <c r="D55" i="3"/>
  <c r="F55" i="3" s="1"/>
  <c r="D8" i="3"/>
  <c r="E50" i="3" l="1"/>
  <c r="E39" i="3"/>
  <c r="E11" i="3"/>
  <c r="E29" i="3"/>
  <c r="E21" i="3"/>
  <c r="E27" i="3"/>
  <c r="E30" i="3"/>
  <c r="E12" i="3"/>
  <c r="E35" i="3"/>
  <c r="E55" i="3"/>
  <c r="E36" i="3"/>
  <c r="E37" i="3"/>
  <c r="E18" i="3"/>
  <c r="E17" i="3"/>
  <c r="E9" i="3"/>
  <c r="E34" i="3"/>
  <c r="E24" i="3"/>
  <c r="E44" i="3"/>
  <c r="E38" i="3"/>
  <c r="E43" i="3"/>
  <c r="E20" i="3"/>
  <c r="E33" i="3"/>
  <c r="E26" i="3"/>
  <c r="E41" i="3"/>
  <c r="E25" i="3"/>
  <c r="E57" i="3"/>
  <c r="E49" i="3"/>
  <c r="E10" i="3"/>
  <c r="E54" i="3"/>
  <c r="E47" i="3"/>
  <c r="E15" i="3"/>
  <c r="E31" i="3"/>
  <c r="E22" i="3"/>
  <c r="E58" i="3"/>
  <c r="E40" i="3"/>
  <c r="E14" i="3"/>
  <c r="E52" i="3"/>
  <c r="E59" i="3"/>
  <c r="E13" i="3"/>
  <c r="E46" i="3"/>
  <c r="E28" i="3"/>
  <c r="E16" i="3"/>
  <c r="E48" i="3"/>
  <c r="E19" i="3"/>
  <c r="E23" i="3"/>
  <c r="E51" i="3"/>
  <c r="E56" i="3"/>
  <c r="E45" i="3"/>
  <c r="E32" i="3"/>
  <c r="E53" i="3"/>
  <c r="E42" i="3"/>
  <c r="G30" i="3" l="1"/>
  <c r="G9" i="3"/>
  <c r="G36" i="3"/>
  <c r="G59" i="3"/>
  <c r="G26" i="3"/>
  <c r="G40" i="3"/>
  <c r="G53" i="3"/>
  <c r="G32" i="3"/>
  <c r="G17" i="3"/>
  <c r="G55" i="3"/>
  <c r="G44" i="3"/>
  <c r="G10" i="3"/>
  <c r="G12" i="3"/>
  <c r="G54" i="3"/>
  <c r="G22" i="3"/>
  <c r="G41" i="3"/>
  <c r="G16" i="3"/>
  <c r="G48" i="3"/>
  <c r="G13" i="3"/>
  <c r="G28" i="3"/>
  <c r="G38" i="3"/>
  <c r="G52" i="3"/>
  <c r="G33" i="3"/>
  <c r="G57" i="3"/>
  <c r="G56" i="3"/>
  <c r="G18" i="3"/>
  <c r="G20" i="3"/>
  <c r="G24" i="3"/>
  <c r="G50" i="3"/>
  <c r="G11" i="3"/>
  <c r="G35" i="3"/>
  <c r="G49" i="3"/>
  <c r="G15" i="3"/>
  <c r="G58" i="3"/>
  <c r="G46" i="3"/>
  <c r="G19" i="3"/>
  <c r="G29" i="3"/>
  <c r="G51" i="3"/>
  <c r="G47" i="3"/>
  <c r="G37" i="3"/>
  <c r="G43" i="3"/>
  <c r="G34" i="3"/>
  <c r="G27" i="3"/>
  <c r="G21" i="3"/>
  <c r="G25" i="3"/>
  <c r="G14" i="3"/>
  <c r="G31" i="3"/>
  <c r="G39" i="3"/>
  <c r="G45" i="3"/>
  <c r="G42" i="3"/>
  <c r="G23" i="3"/>
  <c r="O49" i="2" l="1"/>
  <c r="O40" i="2"/>
  <c r="O53" i="2"/>
  <c r="O15" i="2"/>
  <c r="O43" i="2"/>
  <c r="O16" i="2"/>
  <c r="O39" i="2"/>
  <c r="O47" i="2"/>
  <c r="O29" i="2"/>
  <c r="O33" i="2"/>
  <c r="O17" i="2"/>
  <c r="O10" i="2"/>
  <c r="O6" i="2"/>
  <c r="O21" i="2"/>
  <c r="O45" i="2"/>
  <c r="O38" i="2"/>
  <c r="O9" i="2"/>
  <c r="O7" i="2"/>
  <c r="O31" i="2"/>
  <c r="O51" i="2"/>
  <c r="O44" i="2"/>
  <c r="O56" i="2"/>
  <c r="O12" i="2"/>
  <c r="O19" i="2"/>
  <c r="O50" i="2"/>
  <c r="N18" i="2"/>
  <c r="O18" i="2" s="1"/>
  <c r="N49" i="2"/>
  <c r="N40" i="2"/>
  <c r="N34" i="2"/>
  <c r="O34" i="2" s="1"/>
  <c r="N11" i="2"/>
  <c r="O11" i="2" s="1"/>
  <c r="N53" i="2"/>
  <c r="N15" i="2"/>
  <c r="N8" i="2"/>
  <c r="O8" i="2" s="1"/>
  <c r="N46" i="2"/>
  <c r="O46" i="2" s="1"/>
  <c r="N43" i="2"/>
  <c r="N16" i="2"/>
  <c r="N13" i="2"/>
  <c r="O13" i="2" s="1"/>
  <c r="N32" i="2"/>
  <c r="O32" i="2" s="1"/>
  <c r="N39" i="2"/>
  <c r="N47" i="2"/>
  <c r="N48" i="2"/>
  <c r="O48" i="2" s="1"/>
  <c r="N52" i="2"/>
  <c r="O52" i="2" s="1"/>
  <c r="N29" i="2"/>
  <c r="N33" i="2"/>
  <c r="N27" i="2"/>
  <c r="O27" i="2" s="1"/>
  <c r="N26" i="2"/>
  <c r="O26" i="2" s="1"/>
  <c r="N17" i="2"/>
  <c r="N10" i="2"/>
  <c r="N36" i="2"/>
  <c r="O36" i="2" s="1"/>
  <c r="N42" i="2"/>
  <c r="O42" i="2" s="1"/>
  <c r="N6" i="2"/>
  <c r="N21" i="2"/>
  <c r="N20" i="2"/>
  <c r="O20" i="2" s="1"/>
  <c r="N35" i="2"/>
  <c r="O35" i="2" s="1"/>
  <c r="N45" i="2"/>
  <c r="N38" i="2"/>
  <c r="N23" i="2"/>
  <c r="O23" i="2" s="1"/>
  <c r="N55" i="2"/>
  <c r="O55" i="2" s="1"/>
  <c r="N9" i="2"/>
  <c r="N7" i="2"/>
  <c r="N22" i="2"/>
  <c r="O22" i="2" s="1"/>
  <c r="N37" i="2"/>
  <c r="O37" i="2" s="1"/>
  <c r="N31" i="2"/>
  <c r="N51" i="2"/>
  <c r="N24" i="2"/>
  <c r="O24" i="2" s="1"/>
  <c r="N25" i="2"/>
  <c r="O25" i="2" s="1"/>
  <c r="N44" i="2"/>
  <c r="N56" i="2"/>
  <c r="N41" i="2"/>
  <c r="O41" i="2" s="1"/>
  <c r="N28" i="2"/>
  <c r="O28" i="2" s="1"/>
  <c r="N12" i="2"/>
  <c r="N19" i="2"/>
  <c r="N30" i="2"/>
  <c r="O30" i="2" s="1"/>
  <c r="N54" i="2"/>
  <c r="O54" i="2" s="1"/>
  <c r="N50" i="2"/>
  <c r="I57" i="2"/>
  <c r="J57" i="2" s="1"/>
  <c r="G57" i="2"/>
  <c r="M56" i="2"/>
  <c r="I56" i="2"/>
  <c r="M55" i="2"/>
  <c r="I55" i="2"/>
  <c r="J55" i="2" s="1"/>
  <c r="M54" i="2"/>
  <c r="I54" i="2"/>
  <c r="J54" i="2" s="1"/>
  <c r="M53" i="2"/>
  <c r="I53" i="2"/>
  <c r="M52" i="2"/>
  <c r="I52" i="2"/>
  <c r="M51" i="2"/>
  <c r="I51" i="2"/>
  <c r="J51" i="2" s="1"/>
  <c r="M50" i="2"/>
  <c r="I50" i="2"/>
  <c r="J50" i="2" s="1"/>
  <c r="M49" i="2"/>
  <c r="I49" i="2"/>
  <c r="M48" i="2"/>
  <c r="I48" i="2"/>
  <c r="M47" i="2"/>
  <c r="I47" i="2"/>
  <c r="J47" i="2" s="1"/>
  <c r="M46" i="2"/>
  <c r="I46" i="2"/>
  <c r="J46" i="2" s="1"/>
  <c r="M45" i="2"/>
  <c r="I45" i="2"/>
  <c r="M44" i="2"/>
  <c r="I44" i="2"/>
  <c r="M43" i="2"/>
  <c r="I43" i="2"/>
  <c r="J43" i="2" s="1"/>
  <c r="M42" i="2"/>
  <c r="I42" i="2"/>
  <c r="J42" i="2" s="1"/>
  <c r="M41" i="2"/>
  <c r="I41" i="2"/>
  <c r="M40" i="2"/>
  <c r="I40" i="2"/>
  <c r="M39" i="2"/>
  <c r="I39" i="2"/>
  <c r="J39" i="2" s="1"/>
  <c r="M38" i="2"/>
  <c r="I38" i="2"/>
  <c r="J38" i="2" s="1"/>
  <c r="M37" i="2"/>
  <c r="I37" i="2"/>
  <c r="M36" i="2"/>
  <c r="I36" i="2"/>
  <c r="M35" i="2"/>
  <c r="I35" i="2"/>
  <c r="J35" i="2" s="1"/>
  <c r="M34" i="2"/>
  <c r="I34" i="2"/>
  <c r="J34" i="2" s="1"/>
  <c r="M33" i="2"/>
  <c r="I33" i="2"/>
  <c r="M32" i="2"/>
  <c r="I32" i="2"/>
  <c r="M31" i="2"/>
  <c r="I31" i="2"/>
  <c r="J31" i="2" s="1"/>
  <c r="M30" i="2"/>
  <c r="I30" i="2"/>
  <c r="J30" i="2" s="1"/>
  <c r="M29" i="2"/>
  <c r="I29" i="2"/>
  <c r="M28" i="2"/>
  <c r="I28" i="2"/>
  <c r="M27" i="2"/>
  <c r="I27" i="2"/>
  <c r="J27" i="2" s="1"/>
  <c r="M26" i="2"/>
  <c r="I26" i="2"/>
  <c r="J26" i="2" s="1"/>
  <c r="M25" i="2"/>
  <c r="I25" i="2"/>
  <c r="M24" i="2"/>
  <c r="I24" i="2"/>
  <c r="M23" i="2"/>
  <c r="I23" i="2"/>
  <c r="J23" i="2" s="1"/>
  <c r="M22" i="2"/>
  <c r="I22" i="2"/>
  <c r="J22" i="2" s="1"/>
  <c r="M21" i="2"/>
  <c r="I21" i="2"/>
  <c r="M20" i="2"/>
  <c r="I20" i="2"/>
  <c r="M19" i="2"/>
  <c r="I19" i="2"/>
  <c r="J19" i="2" s="1"/>
  <c r="M18" i="2"/>
  <c r="I18" i="2"/>
  <c r="J18" i="2" s="1"/>
  <c r="M17" i="2"/>
  <c r="I17" i="2"/>
  <c r="M16" i="2"/>
  <c r="I16" i="2"/>
  <c r="M15" i="2"/>
  <c r="I15" i="2"/>
  <c r="J15" i="2" s="1"/>
  <c r="M14" i="2"/>
  <c r="I14" i="2"/>
  <c r="J14" i="2" s="1"/>
  <c r="M13" i="2"/>
  <c r="I13" i="2"/>
  <c r="M12" i="2"/>
  <c r="I12" i="2"/>
  <c r="M11" i="2"/>
  <c r="I11" i="2"/>
  <c r="J11" i="2" s="1"/>
  <c r="M10" i="2"/>
  <c r="I10" i="2"/>
  <c r="J10" i="2" s="1"/>
  <c r="M9" i="2"/>
  <c r="I9" i="2"/>
  <c r="M8" i="2"/>
  <c r="I8" i="2"/>
  <c r="M7" i="2"/>
  <c r="I7" i="2"/>
  <c r="J7" i="2" s="1"/>
  <c r="M6" i="2"/>
  <c r="I6" i="2"/>
  <c r="O57" i="2" l="1"/>
  <c r="K13" i="2"/>
  <c r="K36" i="2"/>
  <c r="K45" i="2"/>
  <c r="K48" i="2"/>
  <c r="K12" i="2"/>
  <c r="K21" i="2"/>
  <c r="K28" i="2"/>
  <c r="K37" i="2"/>
  <c r="K44" i="2"/>
  <c r="K49" i="2"/>
  <c r="K52" i="2"/>
  <c r="K6" i="2"/>
  <c r="K20" i="2"/>
  <c r="K29" i="2"/>
  <c r="K53" i="2"/>
  <c r="K56" i="2"/>
  <c r="K8" i="2"/>
  <c r="K17" i="2"/>
  <c r="K24" i="2"/>
  <c r="K33" i="2"/>
  <c r="K40" i="2"/>
  <c r="J45" i="2"/>
  <c r="K47" i="2"/>
  <c r="K55" i="2"/>
  <c r="K9" i="2"/>
  <c r="K16" i="2"/>
  <c r="K25" i="2"/>
  <c r="K32" i="2"/>
  <c r="K41" i="2"/>
  <c r="J49" i="2"/>
  <c r="K51" i="2"/>
  <c r="K18" i="2"/>
  <c r="K22" i="2"/>
  <c r="K26" i="2"/>
  <c r="K30" i="2"/>
  <c r="K38" i="2"/>
  <c r="K42" i="2"/>
  <c r="K50" i="2"/>
  <c r="K54" i="2"/>
  <c r="K7" i="2"/>
  <c r="J8" i="2"/>
  <c r="K11" i="2"/>
  <c r="K15" i="2"/>
  <c r="J16" i="2"/>
  <c r="K19" i="2"/>
  <c r="J20" i="2"/>
  <c r="K23" i="2"/>
  <c r="J24" i="2"/>
  <c r="K27" i="2"/>
  <c r="J28" i="2"/>
  <c r="K31" i="2"/>
  <c r="J32" i="2"/>
  <c r="K43" i="2"/>
  <c r="J44" i="2"/>
  <c r="J48" i="2"/>
  <c r="J52" i="2"/>
  <c r="J56" i="2"/>
  <c r="K10" i="2"/>
  <c r="K14" i="2"/>
  <c r="K34" i="2"/>
  <c r="K46" i="2"/>
  <c r="J12" i="2"/>
  <c r="K35" i="2"/>
  <c r="J36" i="2"/>
  <c r="J17" i="2"/>
  <c r="J21" i="2"/>
  <c r="J25" i="2"/>
  <c r="J41" i="2"/>
  <c r="J53" i="2"/>
  <c r="K39" i="2"/>
  <c r="J40" i="2"/>
  <c r="J6" i="2"/>
  <c r="J9" i="2"/>
  <c r="J13" i="2"/>
  <c r="J29" i="2"/>
  <c r="J33" i="2"/>
  <c r="J37" i="2"/>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6" i="1"/>
  <c r="I7" i="1"/>
  <c r="K7" i="1" s="1"/>
  <c r="I8" i="1"/>
  <c r="J8" i="1" s="1"/>
  <c r="I9" i="1"/>
  <c r="K9" i="1" s="1"/>
  <c r="J9" i="1"/>
  <c r="I10" i="1"/>
  <c r="J10" i="1" s="1"/>
  <c r="I11" i="1"/>
  <c r="K11" i="1" s="1"/>
  <c r="J11" i="1"/>
  <c r="I12" i="1"/>
  <c r="J12" i="1" s="1"/>
  <c r="I13" i="1"/>
  <c r="J13" i="1"/>
  <c r="I14" i="1"/>
  <c r="J14" i="1" s="1"/>
  <c r="I15" i="1"/>
  <c r="K15" i="1" s="1"/>
  <c r="I16" i="1"/>
  <c r="J16" i="1" s="1"/>
  <c r="I17" i="1"/>
  <c r="K17" i="1" s="1"/>
  <c r="J17" i="1"/>
  <c r="I18" i="1"/>
  <c r="J18" i="1" s="1"/>
  <c r="I19" i="1"/>
  <c r="K19" i="1" s="1"/>
  <c r="J19" i="1"/>
  <c r="I20" i="1"/>
  <c r="J20" i="1" s="1"/>
  <c r="I21" i="1"/>
  <c r="J21" i="1"/>
  <c r="I22" i="1"/>
  <c r="J22" i="1" s="1"/>
  <c r="I23" i="1"/>
  <c r="K23" i="1" s="1"/>
  <c r="I24" i="1"/>
  <c r="J24" i="1" s="1"/>
  <c r="I25" i="1"/>
  <c r="K25" i="1" s="1"/>
  <c r="J25" i="1"/>
  <c r="I26" i="1"/>
  <c r="J26" i="1" s="1"/>
  <c r="I27" i="1"/>
  <c r="K27" i="1" s="1"/>
  <c r="J27" i="1"/>
  <c r="I28" i="1"/>
  <c r="J28" i="1" s="1"/>
  <c r="I29" i="1"/>
  <c r="J29" i="1"/>
  <c r="I30" i="1"/>
  <c r="J30" i="1" s="1"/>
  <c r="I31" i="1"/>
  <c r="K31" i="1" s="1"/>
  <c r="I32" i="1"/>
  <c r="J32" i="1" s="1"/>
  <c r="I33" i="1"/>
  <c r="K33" i="1" s="1"/>
  <c r="J33" i="1"/>
  <c r="I34" i="1"/>
  <c r="J34" i="1" s="1"/>
  <c r="I35" i="1"/>
  <c r="K35" i="1" s="1"/>
  <c r="J35" i="1"/>
  <c r="I36" i="1"/>
  <c r="J36" i="1" s="1"/>
  <c r="I37" i="1"/>
  <c r="J37" i="1"/>
  <c r="I38" i="1"/>
  <c r="J38" i="1" s="1"/>
  <c r="I39" i="1"/>
  <c r="K39" i="1" s="1"/>
  <c r="I40" i="1"/>
  <c r="J40" i="1" s="1"/>
  <c r="I41" i="1"/>
  <c r="K41" i="1" s="1"/>
  <c r="J41" i="1"/>
  <c r="I42" i="1"/>
  <c r="J42" i="1" s="1"/>
  <c r="I43" i="1"/>
  <c r="K43" i="1" s="1"/>
  <c r="J43" i="1"/>
  <c r="I44" i="1"/>
  <c r="J44" i="1" s="1"/>
  <c r="I45" i="1"/>
  <c r="J45" i="1"/>
  <c r="I46" i="1"/>
  <c r="J46" i="1" s="1"/>
  <c r="I47" i="1"/>
  <c r="K47" i="1" s="1"/>
  <c r="I48" i="1"/>
  <c r="J48" i="1" s="1"/>
  <c r="I49" i="1"/>
  <c r="K49" i="1" s="1"/>
  <c r="J49" i="1"/>
  <c r="I50" i="1"/>
  <c r="J50" i="1" s="1"/>
  <c r="I51" i="1"/>
  <c r="K51" i="1" s="1"/>
  <c r="J51" i="1"/>
  <c r="I52" i="1"/>
  <c r="J52" i="1" s="1"/>
  <c r="I53" i="1"/>
  <c r="J53" i="1"/>
  <c r="I54" i="1"/>
  <c r="J54" i="1" s="1"/>
  <c r="I55" i="1"/>
  <c r="K55" i="1" s="1"/>
  <c r="I56" i="1"/>
  <c r="J56" i="1" s="1"/>
  <c r="I57" i="1"/>
  <c r="J57" i="1"/>
  <c r="I6" i="1"/>
  <c r="J6" i="1" s="1"/>
  <c r="K54" i="1" l="1"/>
  <c r="K46" i="1"/>
  <c r="K38" i="1"/>
  <c r="K30" i="1"/>
  <c r="K22" i="1"/>
  <c r="K14" i="1"/>
  <c r="K6" i="1"/>
  <c r="K45" i="1"/>
  <c r="K29" i="1"/>
  <c r="K13" i="1"/>
  <c r="K56" i="1"/>
  <c r="K52" i="1"/>
  <c r="K48" i="1"/>
  <c r="K44" i="1"/>
  <c r="K40" i="1"/>
  <c r="K36" i="1"/>
  <c r="K32" i="1"/>
  <c r="K28" i="1"/>
  <c r="K24" i="1"/>
  <c r="K20" i="1"/>
  <c r="K16" i="1"/>
  <c r="K12" i="1"/>
  <c r="K8" i="1"/>
  <c r="K50" i="1"/>
  <c r="K42" i="1"/>
  <c r="K34" i="1"/>
  <c r="K26" i="1"/>
  <c r="K18" i="1"/>
  <c r="K10" i="1"/>
  <c r="K53" i="1"/>
  <c r="K37" i="1"/>
  <c r="K21" i="1"/>
  <c r="J55" i="1"/>
  <c r="J47" i="1"/>
  <c r="J39" i="1"/>
  <c r="J31" i="1"/>
  <c r="L31" i="1" s="1"/>
  <c r="J23" i="1"/>
  <c r="J15" i="1"/>
  <c r="J7" i="1"/>
  <c r="L38" i="2"/>
  <c r="L13" i="2"/>
  <c r="L50" i="2"/>
  <c r="L21" i="2"/>
  <c r="L44" i="2"/>
  <c r="L46" i="2"/>
  <c r="L18" i="2"/>
  <c r="L37" i="2"/>
  <c r="L17" i="2"/>
  <c r="L56" i="2"/>
  <c r="L8" i="2"/>
  <c r="L39" i="2"/>
  <c r="L7" i="2"/>
  <c r="L47" i="2"/>
  <c r="L14" i="2"/>
  <c r="L42" i="2"/>
  <c r="L12" i="2"/>
  <c r="L28" i="2"/>
  <c r="L55" i="2"/>
  <c r="L43" i="2"/>
  <c r="L53" i="2"/>
  <c r="L33" i="2"/>
  <c r="L6" i="2"/>
  <c r="L49" i="2"/>
  <c r="L45" i="2"/>
  <c r="L41" i="2"/>
  <c r="L36" i="2"/>
  <c r="L52" i="2"/>
  <c r="L32" i="2"/>
  <c r="L24" i="2"/>
  <c r="L16" i="2"/>
  <c r="L34" i="2"/>
  <c r="L15" i="2"/>
  <c r="L35" i="2"/>
  <c r="L51" i="2"/>
  <c r="L31" i="2"/>
  <c r="L27" i="2"/>
  <c r="L20" i="2"/>
  <c r="L19" i="2"/>
  <c r="L9" i="2"/>
  <c r="L29" i="2"/>
  <c r="L40" i="2"/>
  <c r="L25" i="2"/>
  <c r="L48" i="2"/>
  <c r="L54" i="2"/>
  <c r="L23" i="2"/>
  <c r="L10" i="2"/>
  <c r="L30" i="2"/>
  <c r="L11" i="2"/>
  <c r="L26" i="2"/>
  <c r="L22" i="2"/>
  <c r="G57" i="1"/>
  <c r="L35" i="1" l="1"/>
  <c r="L43" i="1"/>
  <c r="L39" i="1"/>
  <c r="L9" i="1"/>
  <c r="L50" i="1"/>
  <c r="L25" i="1"/>
  <c r="L21" i="1"/>
  <c r="L53" i="1"/>
  <c r="L34" i="1"/>
  <c r="L14" i="1"/>
  <c r="L56" i="1"/>
  <c r="L48" i="1"/>
  <c r="L7" i="1"/>
  <c r="L12" i="1"/>
  <c r="L38" i="1"/>
  <c r="L33" i="1"/>
  <c r="L45" i="1"/>
  <c r="L27" i="1"/>
  <c r="L19" i="1"/>
  <c r="L51" i="1"/>
  <c r="L17" i="1"/>
  <c r="L46" i="1"/>
  <c r="L40" i="1"/>
  <c r="L32" i="1"/>
  <c r="L15" i="1"/>
  <c r="L47" i="1"/>
  <c r="L18" i="1"/>
  <c r="L41" i="1"/>
  <c r="L42" i="1"/>
  <c r="L37" i="1"/>
  <c r="L30" i="1"/>
  <c r="L22" i="1"/>
  <c r="L54" i="1"/>
  <c r="L20" i="1"/>
  <c r="L49" i="1"/>
  <c r="L24" i="1"/>
  <c r="L16" i="1"/>
  <c r="L23" i="1"/>
  <c r="L55" i="1"/>
  <c r="L29" i="1"/>
  <c r="L44" i="1"/>
  <c r="L13" i="1"/>
  <c r="L10" i="1"/>
  <c r="L36" i="1"/>
  <c r="L28" i="1"/>
  <c r="L11" i="1"/>
  <c r="L26" i="1"/>
  <c r="L52" i="1"/>
  <c r="L6" i="1"/>
  <c r="L8" i="1"/>
</calcChain>
</file>

<file path=xl/sharedStrings.xml><?xml version="1.0" encoding="utf-8"?>
<sst xmlns="http://schemas.openxmlformats.org/spreadsheetml/2006/main" count="236" uniqueCount="89">
  <si>
    <t>U.S. Department of Commerce</t>
  </si>
  <si>
    <t>U.S. Census Bureau</t>
  </si>
  <si>
    <t>Table A. Apportionment Population, Resident Population, and Overseas Population: 2020 Census and 2010 Census</t>
  </si>
  <si>
    <t>State</t>
  </si>
  <si>
    <t>2020 Census</t>
  </si>
  <si>
    <t>2010 Census</t>
  </si>
  <si>
    <r>
      <rPr>
        <sz val="10"/>
        <color theme="0"/>
        <rFont val="Arial"/>
        <family val="2"/>
      </rPr>
      <t xml:space="preserve">2020 Census </t>
    </r>
    <r>
      <rPr>
        <sz val="10"/>
        <rFont val="Arial"/>
        <family val="2"/>
      </rPr>
      <t>Apportionment Population</t>
    </r>
    <r>
      <rPr>
        <vertAlign val="superscript"/>
        <sz val="10"/>
        <rFont val="Arial"/>
        <family val="2"/>
      </rPr>
      <t>1</t>
    </r>
    <r>
      <rPr>
        <sz val="10"/>
        <rFont val="Arial"/>
        <family val="2"/>
      </rPr>
      <t xml:space="preserve"> </t>
    </r>
  </si>
  <si>
    <r>
      <rPr>
        <sz val="10"/>
        <color theme="0"/>
        <rFont val="Arial"/>
        <family val="2"/>
      </rPr>
      <t xml:space="preserve">2020 Census </t>
    </r>
    <r>
      <rPr>
        <sz val="10"/>
        <rFont val="Arial"/>
        <family val="2"/>
      </rPr>
      <t>Resident Population</t>
    </r>
  </si>
  <si>
    <r>
      <rPr>
        <sz val="10"/>
        <color theme="0"/>
        <rFont val="Arial"/>
        <family val="2"/>
      </rPr>
      <t xml:space="preserve">2020 Census </t>
    </r>
    <r>
      <rPr>
        <sz val="10"/>
        <rFont val="Arial"/>
        <family val="2"/>
      </rPr>
      <t>Overseas Population</t>
    </r>
  </si>
  <si>
    <r>
      <rPr>
        <sz val="10"/>
        <color theme="0"/>
        <rFont val="Arial"/>
        <family val="2"/>
      </rPr>
      <t xml:space="preserve">2010 Census </t>
    </r>
    <r>
      <rPr>
        <sz val="10"/>
        <rFont val="Arial"/>
        <family val="2"/>
      </rPr>
      <t>Apportionment Population</t>
    </r>
    <r>
      <rPr>
        <vertAlign val="superscript"/>
        <sz val="10"/>
        <rFont val="Arial"/>
        <family val="2"/>
      </rPr>
      <t>1</t>
    </r>
    <r>
      <rPr>
        <sz val="10"/>
        <rFont val="Arial"/>
        <family val="2"/>
      </rPr>
      <t xml:space="preserve"> </t>
    </r>
  </si>
  <si>
    <r>
      <rPr>
        <sz val="10"/>
        <color theme="0"/>
        <rFont val="Arial"/>
        <family val="2"/>
      </rPr>
      <t xml:space="preserve">2010 Census </t>
    </r>
    <r>
      <rPr>
        <sz val="10"/>
        <rFont val="Arial"/>
        <family val="2"/>
      </rPr>
      <t>Resident Population</t>
    </r>
  </si>
  <si>
    <r>
      <rPr>
        <sz val="10"/>
        <color theme="0"/>
        <rFont val="Arial"/>
        <family val="2"/>
      </rPr>
      <t xml:space="preserve">2010 Census </t>
    </r>
    <r>
      <rPr>
        <sz val="10"/>
        <rFont val="Arial"/>
        <family val="2"/>
      </rPr>
      <t>Overseas Population</t>
    </r>
  </si>
  <si>
    <t>Alabama</t>
  </si>
  <si>
    <t>Alaska</t>
  </si>
  <si>
    <t>Arizona</t>
  </si>
  <si>
    <t>Arkansas</t>
  </si>
  <si>
    <t>California</t>
  </si>
  <si>
    <t>Colorado</t>
  </si>
  <si>
    <t>Connecticut</t>
  </si>
  <si>
    <t>Delaware</t>
  </si>
  <si>
    <t>District of Columbia</t>
  </si>
  <si>
    <t>X</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</si>
  <si>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</si>
  <si>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</si>
  <si>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</si>
  <si>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</si>
  <si>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</si>
  <si>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</si>
  <si>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</si>
  <si>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</si>
  <si>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</si>
  <si>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</si>
  <si>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</si>
  <si>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</si>
  <si>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</si>
  <si>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</si>
  <si>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</si>
  <si>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</si>
  <si>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</si>
  <si>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</si>
  <si>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</si>
  <si>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</si>
  <si>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</si>
  <si>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</si>
  <si>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</si>
  <si>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</si>
  <si>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</si>
  <si>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</si>
  <si>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</si>
  <si>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</si>
  <si>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</si>
  <si>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</si>
  <si>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</si>
  <si>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</si>
  <si>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</si>
  <si>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</si>
  <si>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</si>
  <si>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</si>
  <si>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</si>
  <si>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</si>
  <si>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</si>
  <si>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</si>
  <si>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</si>
  <si>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</si>
  <si>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</si>
  <si>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Puerto Rico</t>
  </si>
  <si>
    <t>U.S. Total and Puerto Rico</t>
  </si>
  <si>
    <r>
      <t xml:space="preserve">    X Not applicable.</t>
    </r>
    <r>
      <rPr>
        <vertAlign val="superscript"/>
        <sz val="10"/>
        <rFont val="Arial"/>
        <family val="2"/>
      </rPr>
      <t xml:space="preserve">
     1 </t>
    </r>
    <r>
      <rPr>
        <sz val="10"/>
        <rFont val="Arial"/>
        <family val="2"/>
      </rPr>
      <t xml:space="preserve">Includes the resident population for the 50 states, as ascertained by the Twenty-Fourth Decennial Census under Title 13, United States Code, and counts of U.S. military and federal civilian employees living overseas (and their dependents living with them overseas) allocated to their home state, as reported by the employing federal agencies. Overseas is defined as any location outside the 50 United States and the District of Columbia. The apportionment population excludes the population of the District of Columbia and Puerto Rico. </t>
    </r>
  </si>
  <si>
    <t>Resident Population Change</t>
  </si>
  <si>
    <t>Number</t>
  </si>
  <si>
    <t>Percent</t>
  </si>
  <si>
    <t>Rank</t>
  </si>
  <si>
    <t>Ranks</t>
  </si>
  <si>
    <t>2020 Resident Pop.</t>
  </si>
  <si>
    <t>2030 if this growth</t>
  </si>
  <si>
    <t>2020 Resident Pop. Rank</t>
  </si>
  <si>
    <t>2010s growth in appor. pop</t>
  </si>
  <si>
    <t>Source: 2020 Census, 2020 Vintage Population Estimates, U.S. Census Bureau</t>
  </si>
  <si>
    <t>Last estimate for 2020</t>
  </si>
  <si>
    <t>Difference</t>
  </si>
  <si>
    <t>n/a</t>
  </si>
  <si>
    <t>Area</t>
  </si>
  <si>
    <t xml:space="preserve">U.S. </t>
  </si>
  <si>
    <t>Compiled and Prepared by: David Drozd, UNO Center for Public Affairs Research, 4-30-2021</t>
  </si>
  <si>
    <t>Comparison of 2020 Census Resident Count to 2020 Vintage Estimate for April 1, 2020</t>
  </si>
  <si>
    <t>Note: The population estimates provide figures as of July 1 of each year. To match the April 1, 2020 reference date of the Decennial Census, 75% of the estimated growth between 7-1-19 and 7-1-20 was added to the 7-1-19 estimate.</t>
  </si>
  <si>
    <t>2020 Census Resident Count</t>
  </si>
  <si>
    <t>Differnce as % of 2020 estimate</t>
  </si>
  <si>
    <t>Sorted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</si>
</sst>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name val="Arial"/>
      <family val="2"/>
    </font>
    <font>
      <sz val="10"/>
      <name val="Arial"/>
      <family val="2"/>
    </font>
    <font>
      <sz val="10"/>
      <color theme="0"/>
      <name val="Arial"/>
      <family val="2"/>
    </font>
    <font>
      <vertAlign val="superscript"/>
      <sz val="10"/>
      <name val="Arial"/>
      <family val="2"/>
    </font>
    <font>
      <b/>
      <sz val="10"/>
      <color rgb="FFD71920"/>
      <name val="Arial"/>
      <family val="2"/>
    </font>
    <font>
      <b/>
      <sz val="11"/>
      <name val="Arial"/>
      <family val="2"/>
    </font>
    <font>
      <sz val="11"/>
      <name val="Arial"/>
      <family val="2"/>
    </font>
    <font>
      <b/>
      <sz val="11"/>
      <color rgb="FFD71920"/>
      <name val="Arial"/>
      <family val="2"/>
    </font>
  </fonts>
  <fills count="3">
    <fill>
      <patternFill patternType="none"/>
    </fill>
    <fill>
      <patternFill patternType="gray125"/>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1" fillId="0" borderId="6" xfId="0" applyFont="1" applyBorder="1" applyAlignment="1">
      <alignment horizontal="right" wrapText="1"/>
    </xf>
    <xf numFmtId="49" fontId="1" fillId="0" borderId="6" xfId="0" applyNumberFormat="1" applyFont="1" applyBorder="1" applyAlignment="1">
      <alignment horizontal="right" wrapText="1"/>
    </xf>
    <xf numFmtId="0" fontId="1" fillId="0" borderId="7" xfId="0" applyFont="1" applyBorder="1"/>
    <xf numFmtId="3" fontId="0" fillId="0" borderId="7" xfId="0" applyNumberFormat="1" applyBorder="1" applyAlignment="1">
      <alignment horizontal="right"/>
    </xf>
    <xf numFmtId="3" fontId="0" fillId="0" borderId="0" xfId="0" applyNumberFormat="1"/>
    <xf numFmtId="3" fontId="0" fillId="0" borderId="1" xfId="0" applyNumberFormat="1" applyBorder="1"/>
    <xf numFmtId="3" fontId="1" fillId="0" borderId="7" xfId="0" applyNumberFormat="1" applyFont="1" applyBorder="1"/>
    <xf numFmtId="3" fontId="0" fillId="0" borderId="8" xfId="0" applyNumberFormat="1" applyBorder="1"/>
    <xf numFmtId="3" fontId="0" fillId="0" borderId="7" xfId="0" applyNumberFormat="1" applyBorder="1"/>
    <xf numFmtId="3" fontId="1" fillId="0" borderId="7" xfId="0" applyNumberFormat="1" applyFont="1" applyBorder="1" applyAlignment="1">
      <alignment horizontal="right"/>
    </xf>
    <xf numFmtId="0" fontId="0" fillId="0" borderId="7" xfId="0" applyBorder="1"/>
    <xf numFmtId="3" fontId="0" fillId="0" borderId="5" xfId="0" applyNumberFormat="1" applyBorder="1"/>
    <xf numFmtId="0" fontId="1" fillId="0" borderId="6" xfId="0" applyFont="1" applyBorder="1"/>
    <xf numFmtId="3" fontId="0" fillId="0" borderId="6" xfId="0" applyNumberFormat="1" applyBorder="1" applyAlignment="1">
      <alignment horizontal="right"/>
    </xf>
    <xf numFmtId="3" fontId="0" fillId="0" borderId="6" xfId="0" applyNumberFormat="1" applyBorder="1"/>
    <xf numFmtId="3" fontId="0" fillId="0" borderId="4" xfId="0" applyNumberFormat="1" applyBorder="1"/>
    <xf numFmtId="0" fontId="0" fillId="0" borderId="6" xfId="0" applyBorder="1"/>
    <xf numFmtId="0" fontId="1" fillId="0" borderId="6" xfId="0" applyFont="1" applyBorder="1" applyAlignment="1">
      <alignment horizontal="right"/>
    </xf>
    <xf numFmtId="0" fontId="1" fillId="0" borderId="4" xfId="0" applyFont="1" applyBorder="1" applyAlignment="1">
      <alignment horizontal="right"/>
    </xf>
    <xf numFmtId="0" fontId="0" fillId="0" borderId="0" xfId="0" applyAlignment="1">
      <alignment horizontal="right"/>
    </xf>
    <xf numFmtId="164" fontId="0" fillId="0" borderId="0" xfId="0" applyNumberFormat="1"/>
    <xf numFmtId="0" fontId="4" fillId="0" borderId="7" xfId="0" applyFont="1" applyBorder="1"/>
    <xf numFmtId="3" fontId="4" fillId="0" borderId="7" xfId="0" applyNumberFormat="1" applyFont="1" applyBorder="1" applyAlignment="1">
      <alignment horizontal="right"/>
    </xf>
    <xf numFmtId="3" fontId="4" fillId="0" borderId="0" xfId="0" applyNumberFormat="1" applyFont="1"/>
    <xf numFmtId="3" fontId="4" fillId="0" borderId="7" xfId="0" applyNumberFormat="1" applyFont="1" applyBorder="1"/>
    <xf numFmtId="3" fontId="4" fillId="0" borderId="8" xfId="0" applyNumberFormat="1" applyFont="1" applyBorder="1"/>
    <xf numFmtId="0" fontId="4" fillId="0" borderId="0" xfId="0" applyFont="1"/>
    <xf numFmtId="164" fontId="4" fillId="0" borderId="0" xfId="0" applyNumberFormat="1" applyFont="1"/>
    <xf numFmtId="3" fontId="0" fillId="0" borderId="0" xfId="0" applyNumberFormat="1" applyBorder="1"/>
    <xf numFmtId="3" fontId="0" fillId="2" borderId="0" xfId="0" applyNumberFormat="1" applyFill="1"/>
    <xf numFmtId="0" fontId="5" fillId="0" borderId="0" xfId="0" applyFont="1"/>
    <xf numFmtId="0" fontId="6" fillId="0" borderId="0" xfId="0" applyFont="1"/>
    <xf numFmtId="0" fontId="6" fillId="0" borderId="9" xfId="0" applyFont="1" applyBorder="1" applyAlignment="1">
      <alignment horizontal="right" wrapText="1"/>
    </xf>
    <xf numFmtId="0" fontId="6" fillId="0" borderId="9" xfId="0" applyFont="1" applyFill="1" applyBorder="1" applyAlignment="1">
      <alignment horizontal="right" wrapText="1"/>
    </xf>
    <xf numFmtId="3" fontId="6" fillId="0" borderId="0" xfId="0" applyNumberFormat="1" applyFont="1"/>
    <xf numFmtId="10" fontId="6" fillId="0" borderId="0" xfId="0" applyNumberFormat="1" applyFont="1"/>
    <xf numFmtId="0" fontId="6" fillId="0" borderId="0" xfId="0" applyFont="1" applyBorder="1"/>
    <xf numFmtId="3" fontId="6" fillId="0" borderId="0" xfId="0" applyNumberFormat="1" applyFont="1" applyBorder="1" applyAlignment="1">
      <alignment horizontal="right"/>
    </xf>
    <xf numFmtId="0" fontId="7" fillId="0" borderId="0" xfId="0" applyFont="1" applyBorder="1"/>
    <xf numFmtId="3" fontId="7" fillId="0" borderId="0" xfId="0" applyNumberFormat="1" applyFont="1" applyBorder="1" applyAlignment="1">
      <alignment horizontal="right"/>
    </xf>
    <xf numFmtId="3" fontId="7" fillId="0" borderId="0" xfId="0" applyNumberFormat="1" applyFont="1"/>
    <xf numFmtId="0" fontId="7" fillId="0" borderId="0" xfId="0" applyFont="1"/>
    <xf numFmtId="10" fontId="7" fillId="0" borderId="0" xfId="0" applyNumberFormat="1" applyFont="1"/>
    <xf numFmtId="0" fontId="5" fillId="0" borderId="10" xfId="0" applyFont="1" applyBorder="1"/>
    <xf numFmtId="3" fontId="5" fillId="0" borderId="10" xfId="0" applyNumberFormat="1" applyFont="1" applyBorder="1" applyAlignment="1">
      <alignment horizontal="right"/>
    </xf>
    <xf numFmtId="3" fontId="5" fillId="0" borderId="0" xfId="0" applyNumberFormat="1" applyFont="1"/>
    <xf numFmtId="0" fontId="5" fillId="0" borderId="0" xfId="0" applyFont="1" applyAlignment="1">
      <alignment horizontal="right"/>
    </xf>
    <xf numFmtId="10" fontId="5" fillId="0" borderId="0" xfId="0" applyNumberFormat="1" applyFont="1"/>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top"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left" wrapText="1"/>
    </xf>
    <xf numFmtId="0" fontId="6" fillId="0" borderId="0" xfId="0" applyFont="1" applyAlignment="1">
      <alignment horizontal="left" wrapText="1"/>
    </xf>
    <xf numFmtId="0" fontId="6" fillId="0" borderId="9" xfId="0" applyFont="1" applyBorder="1"/>
    <xf numFmtId="0" fontId="6" fillId="0" borderId="0" xfId="0" applyFont="1" applyAlignment="1"/>
    <xf numFmtId="0" fontId="7"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workbookViewId="0">
      <pane xSplit="1" ySplit="5" topLeftCell="B17" activePane="bottomRight" state="frozen"/>
      <selection pane="topRight" activeCell="B1" sqref="B1"/>
      <selection pane="bottomLeft" activeCell="A6" sqref="A6"/>
      <selection pane="bottomRight" activeCell="A32" sqref="A32"/>
    </sheetView>
  </sheetViews>
  <sheetFormatPr defaultRowHeight="13.2" x14ac:dyDescent="0.25"/>
  <cols>
    <col min="1" max="1" width="22.109375" customWidth="1"/>
    <col min="2" max="7" width="15.5546875" style="20" customWidth="1"/>
    <col min="9" max="10" width="11.44140625" customWidth="1"/>
  </cols>
  <sheetData>
    <row r="1" spans="1:13" x14ac:dyDescent="0.25">
      <c r="A1" s="49" t="s">
        <v>0</v>
      </c>
      <c r="B1" s="49"/>
      <c r="C1" s="49"/>
      <c r="D1" s="49"/>
      <c r="E1" s="49"/>
      <c r="F1" s="49"/>
      <c r="G1" s="49"/>
    </row>
    <row r="2" spans="1:13" ht="25.5" customHeight="1" x14ac:dyDescent="0.25">
      <c r="A2" s="50" t="s">
        <v>1</v>
      </c>
      <c r="B2" s="50"/>
      <c r="C2" s="50"/>
      <c r="D2" s="50"/>
      <c r="E2" s="50"/>
      <c r="F2" s="50"/>
      <c r="G2" s="50"/>
    </row>
    <row r="3" spans="1:13" ht="25.5" customHeight="1" x14ac:dyDescent="0.25">
      <c r="A3" s="51" t="s">
        <v>2</v>
      </c>
      <c r="B3" s="51"/>
      <c r="C3" s="51"/>
      <c r="D3" s="51"/>
      <c r="E3" s="51"/>
      <c r="F3" s="51"/>
      <c r="G3" s="51"/>
    </row>
    <row r="4" spans="1:13" ht="14.25" customHeight="1" x14ac:dyDescent="0.25">
      <c r="A4" s="52" t="s">
        <v>3</v>
      </c>
      <c r="B4" s="54" t="s">
        <v>4</v>
      </c>
      <c r="C4" s="55"/>
      <c r="D4" s="56"/>
      <c r="E4" s="55" t="s">
        <v>5</v>
      </c>
      <c r="F4" s="55"/>
      <c r="G4" s="56"/>
      <c r="I4" s="57" t="s">
        <v>68</v>
      </c>
      <c r="J4" s="57"/>
      <c r="K4" s="57" t="s">
        <v>72</v>
      </c>
      <c r="L4" s="57"/>
      <c r="M4" s="58" t="s">
        <v>73</v>
      </c>
    </row>
    <row r="5" spans="1:13" ht="30" customHeight="1" x14ac:dyDescent="0.25">
      <c r="A5" s="53"/>
      <c r="B5" s="1" t="s">
        <v>6</v>
      </c>
      <c r="C5" s="1" t="s">
        <v>7</v>
      </c>
      <c r="D5" s="2" t="s">
        <v>8</v>
      </c>
      <c r="E5" s="1" t="s">
        <v>9</v>
      </c>
      <c r="F5" s="1" t="s">
        <v>10</v>
      </c>
      <c r="G5" s="2" t="s">
        <v>11</v>
      </c>
      <c r="I5" s="20" t="s">
        <v>69</v>
      </c>
      <c r="J5" s="20" t="s">
        <v>70</v>
      </c>
      <c r="K5" s="20" t="s">
        <v>69</v>
      </c>
      <c r="L5" s="20" t="s">
        <v>70</v>
      </c>
      <c r="M5" s="58"/>
    </row>
    <row r="6" spans="1:13" x14ac:dyDescent="0.25">
      <c r="A6" s="3" t="s">
        <v>12</v>
      </c>
      <c r="B6" s="4">
        <v>5030053</v>
      </c>
      <c r="C6" s="4">
        <v>5024279</v>
      </c>
      <c r="D6" s="5">
        <v>5774</v>
      </c>
      <c r="E6" s="6">
        <v>4802982</v>
      </c>
      <c r="F6" s="7">
        <v>4779736</v>
      </c>
      <c r="G6" s="8">
        <v>23246</v>
      </c>
      <c r="I6" s="5">
        <f>C6-F6</f>
        <v>244543</v>
      </c>
      <c r="J6" s="21">
        <f>I6/F6</f>
        <v>5.1162449139450381E-2</v>
      </c>
      <c r="K6">
        <f>RANK(I6,I$6:I$56)</f>
        <v>24</v>
      </c>
      <c r="L6">
        <f>RANK(J6,J$6:J$56)</f>
        <v>28</v>
      </c>
      <c r="M6">
        <f>RANK(C6,C$6:C$56)</f>
        <v>24</v>
      </c>
    </row>
    <row r="7" spans="1:13" x14ac:dyDescent="0.25">
      <c r="A7" s="3" t="s">
        <v>13</v>
      </c>
      <c r="B7" s="4">
        <v>736081</v>
      </c>
      <c r="C7" s="4">
        <v>733391</v>
      </c>
      <c r="D7" s="5">
        <v>2690</v>
      </c>
      <c r="E7" s="9">
        <v>721523</v>
      </c>
      <c r="F7" s="7">
        <v>710231</v>
      </c>
      <c r="G7" s="8">
        <v>11292</v>
      </c>
      <c r="I7" s="5">
        <f t="shared" ref="I7:I57" si="0">C7-F7</f>
        <v>23160</v>
      </c>
      <c r="J7" s="21">
        <f t="shared" ref="J7:J57" si="1">I7/F7</f>
        <v>3.2609108867396666E-2</v>
      </c>
      <c r="K7">
        <f t="shared" ref="K7:L56" si="2">RANK(I7,I$6:I$56)</f>
        <v>46</v>
      </c>
      <c r="L7">
        <f t="shared" si="2"/>
        <v>37</v>
      </c>
      <c r="M7">
        <f t="shared" ref="M7:M56" si="3">RANK(C7,C$6:C$56)</f>
        <v>48</v>
      </c>
    </row>
    <row r="8" spans="1:13" x14ac:dyDescent="0.25">
      <c r="A8" s="3" t="s">
        <v>14</v>
      </c>
      <c r="B8" s="4">
        <v>7158923</v>
      </c>
      <c r="C8" s="4">
        <v>7151502</v>
      </c>
      <c r="D8" s="5">
        <v>7421</v>
      </c>
      <c r="E8" s="9">
        <v>6412700</v>
      </c>
      <c r="F8" s="7">
        <v>6392017</v>
      </c>
      <c r="G8" s="8">
        <v>20683</v>
      </c>
      <c r="I8" s="5">
        <f t="shared" si="0"/>
        <v>759485</v>
      </c>
      <c r="J8" s="21">
        <f t="shared" si="1"/>
        <v>0.11881773781264975</v>
      </c>
      <c r="K8">
        <f t="shared" si="2"/>
        <v>8</v>
      </c>
      <c r="L8">
        <f t="shared" si="2"/>
        <v>10</v>
      </c>
      <c r="M8">
        <f t="shared" si="3"/>
        <v>14</v>
      </c>
    </row>
    <row r="9" spans="1:13" x14ac:dyDescent="0.25">
      <c r="A9" s="3" t="s">
        <v>15</v>
      </c>
      <c r="B9" s="4">
        <v>3013756</v>
      </c>
      <c r="C9" s="4">
        <v>3011524</v>
      </c>
      <c r="D9" s="5">
        <v>2232</v>
      </c>
      <c r="E9" s="9">
        <v>2926229</v>
      </c>
      <c r="F9" s="7">
        <v>2915918</v>
      </c>
      <c r="G9" s="8">
        <v>10311</v>
      </c>
      <c r="I9" s="5">
        <f t="shared" si="0"/>
        <v>95606</v>
      </c>
      <c r="J9" s="21">
        <f t="shared" si="1"/>
        <v>3.2787616112661608E-2</v>
      </c>
      <c r="K9">
        <f t="shared" si="2"/>
        <v>34</v>
      </c>
      <c r="L9">
        <f t="shared" si="2"/>
        <v>36</v>
      </c>
      <c r="M9">
        <f t="shared" si="3"/>
        <v>33</v>
      </c>
    </row>
    <row r="10" spans="1:13" x14ac:dyDescent="0.25">
      <c r="A10" s="3" t="s">
        <v>16</v>
      </c>
      <c r="B10" s="4">
        <v>39576757</v>
      </c>
      <c r="C10" s="4">
        <v>39538223</v>
      </c>
      <c r="D10" s="5">
        <v>38534</v>
      </c>
      <c r="E10" s="9">
        <v>37341989</v>
      </c>
      <c r="F10" s="7">
        <v>37253956</v>
      </c>
      <c r="G10" s="8">
        <v>88033</v>
      </c>
      <c r="I10" s="5">
        <f t="shared" si="0"/>
        <v>2284267</v>
      </c>
      <c r="J10" s="21">
        <f t="shared" si="1"/>
        <v>6.1316092175553116E-2</v>
      </c>
      <c r="K10">
        <f t="shared" si="2"/>
        <v>3</v>
      </c>
      <c r="L10">
        <f t="shared" si="2"/>
        <v>25</v>
      </c>
      <c r="M10">
        <f t="shared" si="3"/>
        <v>1</v>
      </c>
    </row>
    <row r="11" spans="1:13" x14ac:dyDescent="0.25">
      <c r="A11" s="3" t="s">
        <v>17</v>
      </c>
      <c r="B11" s="4">
        <v>5782171</v>
      </c>
      <c r="C11" s="4">
        <v>5773714</v>
      </c>
      <c r="D11" s="5">
        <v>8457</v>
      </c>
      <c r="E11" s="9">
        <v>5044930</v>
      </c>
      <c r="F11" s="7">
        <v>5029196</v>
      </c>
      <c r="G11" s="8">
        <v>15734</v>
      </c>
      <c r="I11" s="5">
        <f t="shared" si="0"/>
        <v>744518</v>
      </c>
      <c r="J11" s="21">
        <f t="shared" si="1"/>
        <v>0.14803916968040221</v>
      </c>
      <c r="K11">
        <f t="shared" si="2"/>
        <v>9</v>
      </c>
      <c r="L11">
        <f t="shared" si="2"/>
        <v>6</v>
      </c>
      <c r="M11">
        <f t="shared" si="3"/>
        <v>21</v>
      </c>
    </row>
    <row r="12" spans="1:13" x14ac:dyDescent="0.25">
      <c r="A12" s="3" t="s">
        <v>18</v>
      </c>
      <c r="B12" s="4">
        <v>3608298</v>
      </c>
      <c r="C12" s="4">
        <v>3605944</v>
      </c>
      <c r="D12" s="5">
        <v>2354</v>
      </c>
      <c r="E12" s="9">
        <v>3581628</v>
      </c>
      <c r="F12" s="7">
        <v>3574097</v>
      </c>
      <c r="G12" s="8">
        <v>7531</v>
      </c>
      <c r="I12" s="5">
        <f t="shared" si="0"/>
        <v>31847</v>
      </c>
      <c r="J12" s="21">
        <f t="shared" si="1"/>
        <v>8.9105024290051446E-3</v>
      </c>
      <c r="K12">
        <f t="shared" si="2"/>
        <v>45</v>
      </c>
      <c r="L12">
        <f t="shared" si="2"/>
        <v>48</v>
      </c>
      <c r="M12">
        <f t="shared" si="3"/>
        <v>29</v>
      </c>
    </row>
    <row r="13" spans="1:13" x14ac:dyDescent="0.25">
      <c r="A13" s="3" t="s">
        <v>19</v>
      </c>
      <c r="B13" s="4">
        <v>990837</v>
      </c>
      <c r="C13" s="4">
        <v>989948</v>
      </c>
      <c r="D13" s="5">
        <v>889</v>
      </c>
      <c r="E13" s="9">
        <v>900877</v>
      </c>
      <c r="F13" s="7">
        <v>897934</v>
      </c>
      <c r="G13" s="8">
        <v>2943</v>
      </c>
      <c r="I13" s="5">
        <f t="shared" si="0"/>
        <v>92014</v>
      </c>
      <c r="J13" s="21">
        <f t="shared" si="1"/>
        <v>0.10247301026578791</v>
      </c>
      <c r="K13">
        <f t="shared" si="2"/>
        <v>37</v>
      </c>
      <c r="L13">
        <f t="shared" si="2"/>
        <v>14</v>
      </c>
      <c r="M13">
        <f t="shared" si="3"/>
        <v>45</v>
      </c>
    </row>
    <row r="14" spans="1:13" x14ac:dyDescent="0.25">
      <c r="A14" s="3" t="s">
        <v>20</v>
      </c>
      <c r="B14" s="10" t="s">
        <v>21</v>
      </c>
      <c r="C14" s="4">
        <v>689545</v>
      </c>
      <c r="D14" s="5">
        <v>1988</v>
      </c>
      <c r="E14" s="10" t="s">
        <v>21</v>
      </c>
      <c r="F14" s="7">
        <v>601723</v>
      </c>
      <c r="G14" s="8">
        <v>2875</v>
      </c>
      <c r="I14" s="5">
        <f t="shared" si="0"/>
        <v>87822</v>
      </c>
      <c r="J14" s="21">
        <f t="shared" si="1"/>
        <v>0.14595087772945359</v>
      </c>
      <c r="K14">
        <f t="shared" si="2"/>
        <v>38</v>
      </c>
      <c r="L14">
        <f t="shared" si="2"/>
        <v>7</v>
      </c>
      <c r="M14">
        <f t="shared" si="3"/>
        <v>49</v>
      </c>
    </row>
    <row r="15" spans="1:13" x14ac:dyDescent="0.25">
      <c r="A15" s="3" t="s">
        <v>22</v>
      </c>
      <c r="B15" s="4">
        <v>21570527</v>
      </c>
      <c r="C15" s="4">
        <v>21538187</v>
      </c>
      <c r="D15" s="5">
        <v>32340</v>
      </c>
      <c r="E15" s="9">
        <v>18900773</v>
      </c>
      <c r="F15" s="7">
        <v>18801310</v>
      </c>
      <c r="G15" s="8">
        <v>99463</v>
      </c>
      <c r="I15" s="5">
        <f t="shared" si="0"/>
        <v>2736877</v>
      </c>
      <c r="J15" s="21">
        <f t="shared" si="1"/>
        <v>0.14556842049835889</v>
      </c>
      <c r="K15">
        <f t="shared" si="2"/>
        <v>2</v>
      </c>
      <c r="L15">
        <f t="shared" si="2"/>
        <v>9</v>
      </c>
      <c r="M15">
        <f t="shared" si="3"/>
        <v>3</v>
      </c>
    </row>
    <row r="16" spans="1:13" x14ac:dyDescent="0.25">
      <c r="A16" s="3" t="s">
        <v>23</v>
      </c>
      <c r="B16" s="4">
        <v>10725274</v>
      </c>
      <c r="C16" s="4">
        <v>10711908</v>
      </c>
      <c r="D16" s="5">
        <v>13366</v>
      </c>
      <c r="E16" s="9">
        <v>9727566</v>
      </c>
      <c r="F16" s="7">
        <v>9687653</v>
      </c>
      <c r="G16" s="8">
        <v>39913</v>
      </c>
      <c r="I16" s="5">
        <f t="shared" si="0"/>
        <v>1024255</v>
      </c>
      <c r="J16" s="21">
        <f t="shared" si="1"/>
        <v>0.10572787856873074</v>
      </c>
      <c r="K16">
        <f t="shared" si="2"/>
        <v>4</v>
      </c>
      <c r="L16">
        <f t="shared" si="2"/>
        <v>13</v>
      </c>
      <c r="M16">
        <f t="shared" si="3"/>
        <v>8</v>
      </c>
    </row>
    <row r="17" spans="1:13" x14ac:dyDescent="0.25">
      <c r="A17" s="3" t="s">
        <v>24</v>
      </c>
      <c r="B17" s="4">
        <v>1460137</v>
      </c>
      <c r="C17" s="4">
        <v>1455271</v>
      </c>
      <c r="D17" s="5">
        <v>4866</v>
      </c>
      <c r="E17" s="9">
        <v>1366862</v>
      </c>
      <c r="F17" s="7">
        <v>1360301</v>
      </c>
      <c r="G17" s="8">
        <v>6561</v>
      </c>
      <c r="I17" s="5">
        <f t="shared" si="0"/>
        <v>94970</v>
      </c>
      <c r="J17" s="21">
        <f t="shared" si="1"/>
        <v>6.9815430555443245E-2</v>
      </c>
      <c r="K17">
        <f t="shared" si="2"/>
        <v>35</v>
      </c>
      <c r="L17">
        <f t="shared" si="2"/>
        <v>24</v>
      </c>
      <c r="M17">
        <f t="shared" si="3"/>
        <v>40</v>
      </c>
    </row>
    <row r="18" spans="1:13" x14ac:dyDescent="0.25">
      <c r="A18" s="3" t="s">
        <v>25</v>
      </c>
      <c r="B18" s="4">
        <v>1841377</v>
      </c>
      <c r="C18" s="4">
        <v>1839106</v>
      </c>
      <c r="D18" s="5">
        <v>2271</v>
      </c>
      <c r="E18" s="9">
        <v>1573499</v>
      </c>
      <c r="F18" s="7">
        <v>1567582</v>
      </c>
      <c r="G18" s="8">
        <v>5917</v>
      </c>
      <c r="I18" s="5">
        <f t="shared" si="0"/>
        <v>271524</v>
      </c>
      <c r="J18" s="21">
        <f t="shared" si="1"/>
        <v>0.17321199146200963</v>
      </c>
      <c r="K18">
        <f t="shared" si="2"/>
        <v>22</v>
      </c>
      <c r="L18">
        <f t="shared" si="2"/>
        <v>2</v>
      </c>
      <c r="M18">
        <f t="shared" si="3"/>
        <v>38</v>
      </c>
    </row>
    <row r="19" spans="1:13" x14ac:dyDescent="0.25">
      <c r="A19" s="3" t="s">
        <v>26</v>
      </c>
      <c r="B19" s="4">
        <v>12822739</v>
      </c>
      <c r="C19" s="4">
        <v>12812508</v>
      </c>
      <c r="D19" s="5">
        <v>10231</v>
      </c>
      <c r="E19" s="9">
        <v>12864380</v>
      </c>
      <c r="F19" s="7">
        <v>12830632</v>
      </c>
      <c r="G19" s="8">
        <v>33748</v>
      </c>
      <c r="I19" s="5">
        <f t="shared" si="0"/>
        <v>-18124</v>
      </c>
      <c r="J19" s="21">
        <f t="shared" si="1"/>
        <v>-1.4125570743514428E-3</v>
      </c>
      <c r="K19">
        <f t="shared" si="2"/>
        <v>50</v>
      </c>
      <c r="L19">
        <f t="shared" si="2"/>
        <v>49</v>
      </c>
      <c r="M19">
        <f t="shared" si="3"/>
        <v>6</v>
      </c>
    </row>
    <row r="20" spans="1:13" x14ac:dyDescent="0.25">
      <c r="A20" s="3" t="s">
        <v>27</v>
      </c>
      <c r="B20" s="4">
        <v>6790280</v>
      </c>
      <c r="C20" s="4">
        <v>6785528</v>
      </c>
      <c r="D20" s="5">
        <v>4752</v>
      </c>
      <c r="E20" s="9">
        <v>6501582</v>
      </c>
      <c r="F20" s="7">
        <v>6483802</v>
      </c>
      <c r="G20" s="8">
        <v>17780</v>
      </c>
      <c r="I20" s="5">
        <f t="shared" si="0"/>
        <v>301726</v>
      </c>
      <c r="J20" s="21">
        <f t="shared" si="1"/>
        <v>4.6535350709352323E-2</v>
      </c>
      <c r="K20">
        <f t="shared" si="2"/>
        <v>20</v>
      </c>
      <c r="L20">
        <f t="shared" si="2"/>
        <v>30</v>
      </c>
      <c r="M20">
        <f t="shared" si="3"/>
        <v>17</v>
      </c>
    </row>
    <row r="21" spans="1:13" x14ac:dyDescent="0.25">
      <c r="A21" s="3" t="s">
        <v>28</v>
      </c>
      <c r="B21" s="4">
        <v>3192406</v>
      </c>
      <c r="C21" s="4">
        <v>3190369</v>
      </c>
      <c r="D21" s="5">
        <v>2037</v>
      </c>
      <c r="E21" s="9">
        <v>3053787</v>
      </c>
      <c r="F21" s="7">
        <v>3046355</v>
      </c>
      <c r="G21" s="8">
        <v>7432</v>
      </c>
      <c r="I21" s="5">
        <f t="shared" si="0"/>
        <v>144014</v>
      </c>
      <c r="J21" s="21">
        <f t="shared" si="1"/>
        <v>4.7274201463716477E-2</v>
      </c>
      <c r="K21">
        <f t="shared" si="2"/>
        <v>30</v>
      </c>
      <c r="L21">
        <f t="shared" si="2"/>
        <v>29</v>
      </c>
      <c r="M21">
        <f t="shared" si="3"/>
        <v>31</v>
      </c>
    </row>
    <row r="22" spans="1:13" x14ac:dyDescent="0.25">
      <c r="A22" s="3" t="s">
        <v>29</v>
      </c>
      <c r="B22" s="4">
        <v>2940865</v>
      </c>
      <c r="C22" s="4">
        <v>2937880</v>
      </c>
      <c r="D22" s="5">
        <v>2985</v>
      </c>
      <c r="E22" s="9">
        <v>2863813</v>
      </c>
      <c r="F22" s="7">
        <v>2853118</v>
      </c>
      <c r="G22" s="8">
        <v>10695</v>
      </c>
      <c r="I22" s="5">
        <f t="shared" si="0"/>
        <v>84762</v>
      </c>
      <c r="J22" s="21">
        <f t="shared" si="1"/>
        <v>2.9708550434997781E-2</v>
      </c>
      <c r="K22">
        <f t="shared" si="2"/>
        <v>39</v>
      </c>
      <c r="L22">
        <f t="shared" si="2"/>
        <v>38</v>
      </c>
      <c r="M22">
        <f t="shared" si="3"/>
        <v>35</v>
      </c>
    </row>
    <row r="23" spans="1:13" x14ac:dyDescent="0.25">
      <c r="A23" s="3" t="s">
        <v>30</v>
      </c>
      <c r="B23" s="4">
        <v>4509342</v>
      </c>
      <c r="C23" s="4">
        <v>4505836</v>
      </c>
      <c r="D23" s="5">
        <v>3506</v>
      </c>
      <c r="E23" s="9">
        <v>4350606</v>
      </c>
      <c r="F23" s="7">
        <v>4339367</v>
      </c>
      <c r="G23" s="8">
        <v>11239</v>
      </c>
      <c r="I23" s="5">
        <f t="shared" si="0"/>
        <v>166469</v>
      </c>
      <c r="J23" s="21">
        <f t="shared" si="1"/>
        <v>3.8362507711378183E-2</v>
      </c>
      <c r="K23">
        <f t="shared" si="2"/>
        <v>28</v>
      </c>
      <c r="L23">
        <f t="shared" si="2"/>
        <v>34</v>
      </c>
      <c r="M23">
        <f t="shared" si="3"/>
        <v>26</v>
      </c>
    </row>
    <row r="24" spans="1:13" x14ac:dyDescent="0.25">
      <c r="A24" s="3" t="s">
        <v>31</v>
      </c>
      <c r="B24" s="4">
        <v>4661468</v>
      </c>
      <c r="C24" s="4">
        <v>4657757</v>
      </c>
      <c r="D24" s="5">
        <v>3711</v>
      </c>
      <c r="E24" s="9">
        <v>4553962</v>
      </c>
      <c r="F24" s="7">
        <v>4533372</v>
      </c>
      <c r="G24" s="8">
        <v>20590</v>
      </c>
      <c r="I24" s="5">
        <f t="shared" si="0"/>
        <v>124385</v>
      </c>
      <c r="J24" s="21">
        <f t="shared" si="1"/>
        <v>2.7437633620183827E-2</v>
      </c>
      <c r="K24">
        <f t="shared" si="2"/>
        <v>32</v>
      </c>
      <c r="L24">
        <f t="shared" si="2"/>
        <v>42</v>
      </c>
      <c r="M24">
        <f t="shared" si="3"/>
        <v>25</v>
      </c>
    </row>
    <row r="25" spans="1:13" x14ac:dyDescent="0.25">
      <c r="A25" s="3" t="s">
        <v>32</v>
      </c>
      <c r="B25" s="4">
        <v>1363582</v>
      </c>
      <c r="C25" s="4">
        <v>1362359</v>
      </c>
      <c r="D25" s="5">
        <v>1223</v>
      </c>
      <c r="E25" s="9">
        <v>1333074</v>
      </c>
      <c r="F25" s="7">
        <v>1328361</v>
      </c>
      <c r="G25" s="8">
        <v>4713</v>
      </c>
      <c r="I25" s="5">
        <f t="shared" si="0"/>
        <v>33998</v>
      </c>
      <c r="J25" s="21">
        <f t="shared" si="1"/>
        <v>2.5593946223955687E-2</v>
      </c>
      <c r="K25">
        <f t="shared" si="2"/>
        <v>44</v>
      </c>
      <c r="L25">
        <f t="shared" si="2"/>
        <v>43</v>
      </c>
      <c r="M25">
        <f t="shared" si="3"/>
        <v>42</v>
      </c>
    </row>
    <row r="26" spans="1:13" x14ac:dyDescent="0.25">
      <c r="A26" s="3" t="s">
        <v>33</v>
      </c>
      <c r="B26" s="4">
        <v>6185278</v>
      </c>
      <c r="C26" s="4">
        <v>6177224</v>
      </c>
      <c r="D26" s="5">
        <v>8054</v>
      </c>
      <c r="E26" s="9">
        <v>5789929</v>
      </c>
      <c r="F26" s="7">
        <v>5773552</v>
      </c>
      <c r="G26" s="8">
        <v>16377</v>
      </c>
      <c r="I26" s="5">
        <f t="shared" si="0"/>
        <v>403672</v>
      </c>
      <c r="J26" s="21">
        <f t="shared" si="1"/>
        <v>6.9917444235368456E-2</v>
      </c>
      <c r="K26">
        <f t="shared" si="2"/>
        <v>18</v>
      </c>
      <c r="L26">
        <f t="shared" si="2"/>
        <v>23</v>
      </c>
      <c r="M26">
        <f t="shared" si="3"/>
        <v>18</v>
      </c>
    </row>
    <row r="27" spans="1:13" x14ac:dyDescent="0.25">
      <c r="A27" s="3" t="s">
        <v>34</v>
      </c>
      <c r="B27" s="4">
        <v>7033469</v>
      </c>
      <c r="C27" s="4">
        <v>7029917</v>
      </c>
      <c r="D27" s="5">
        <v>3552</v>
      </c>
      <c r="E27" s="9">
        <v>6559644</v>
      </c>
      <c r="F27" s="7">
        <v>6547629</v>
      </c>
      <c r="G27" s="8">
        <v>12015</v>
      </c>
      <c r="I27" s="5">
        <f t="shared" si="0"/>
        <v>482288</v>
      </c>
      <c r="J27" s="21">
        <f t="shared" si="1"/>
        <v>7.3658418948294113E-2</v>
      </c>
      <c r="K27">
        <f t="shared" si="2"/>
        <v>15</v>
      </c>
      <c r="L27">
        <f t="shared" si="2"/>
        <v>22</v>
      </c>
      <c r="M27">
        <f t="shared" si="3"/>
        <v>15</v>
      </c>
    </row>
    <row r="28" spans="1:13" x14ac:dyDescent="0.25">
      <c r="A28" s="3" t="s">
        <v>35</v>
      </c>
      <c r="B28" s="4">
        <v>10084442</v>
      </c>
      <c r="C28" s="4">
        <v>10077331</v>
      </c>
      <c r="D28" s="5">
        <v>7111</v>
      </c>
      <c r="E28" s="9">
        <v>9911626</v>
      </c>
      <c r="F28" s="7">
        <v>9883640</v>
      </c>
      <c r="G28" s="8">
        <v>27986</v>
      </c>
      <c r="I28" s="5">
        <f t="shared" si="0"/>
        <v>193691</v>
      </c>
      <c r="J28" s="21">
        <f t="shared" si="1"/>
        <v>1.9597132230635677E-2</v>
      </c>
      <c r="K28">
        <f t="shared" si="2"/>
        <v>27</v>
      </c>
      <c r="L28">
        <f t="shared" si="2"/>
        <v>47</v>
      </c>
      <c r="M28">
        <f t="shared" si="3"/>
        <v>10</v>
      </c>
    </row>
    <row r="29" spans="1:13" x14ac:dyDescent="0.25">
      <c r="A29" s="3" t="s">
        <v>36</v>
      </c>
      <c r="B29" s="4">
        <v>5709752</v>
      </c>
      <c r="C29" s="4">
        <v>5706494</v>
      </c>
      <c r="D29" s="5">
        <v>3258</v>
      </c>
      <c r="E29" s="9">
        <v>5314879</v>
      </c>
      <c r="F29" s="7">
        <v>5303925</v>
      </c>
      <c r="G29" s="8">
        <v>10954</v>
      </c>
      <c r="I29" s="5">
        <f t="shared" si="0"/>
        <v>402569</v>
      </c>
      <c r="J29" s="21">
        <f t="shared" si="1"/>
        <v>7.5900205979534022E-2</v>
      </c>
      <c r="K29">
        <f t="shared" si="2"/>
        <v>19</v>
      </c>
      <c r="L29">
        <f t="shared" si="2"/>
        <v>20</v>
      </c>
      <c r="M29">
        <f t="shared" si="3"/>
        <v>22</v>
      </c>
    </row>
    <row r="30" spans="1:13" x14ac:dyDescent="0.25">
      <c r="A30" s="3" t="s">
        <v>37</v>
      </c>
      <c r="B30" s="4">
        <v>2963914</v>
      </c>
      <c r="C30" s="4">
        <v>2961279</v>
      </c>
      <c r="D30" s="5">
        <v>2635</v>
      </c>
      <c r="E30" s="9">
        <v>2978240</v>
      </c>
      <c r="F30" s="7">
        <v>2967297</v>
      </c>
      <c r="G30" s="8">
        <v>10943</v>
      </c>
      <c r="I30" s="5">
        <f t="shared" si="0"/>
        <v>-6018</v>
      </c>
      <c r="J30" s="21">
        <f t="shared" si="1"/>
        <v>-2.0281084097749568E-3</v>
      </c>
      <c r="K30">
        <f t="shared" si="2"/>
        <v>49</v>
      </c>
      <c r="L30">
        <f t="shared" si="2"/>
        <v>50</v>
      </c>
      <c r="M30">
        <f t="shared" si="3"/>
        <v>34</v>
      </c>
    </row>
    <row r="31" spans="1:13" x14ac:dyDescent="0.25">
      <c r="A31" s="3" t="s">
        <v>38</v>
      </c>
      <c r="B31" s="4">
        <v>6160281</v>
      </c>
      <c r="C31" s="4">
        <v>6154913</v>
      </c>
      <c r="D31" s="5">
        <v>5368</v>
      </c>
      <c r="E31" s="9">
        <v>6011478</v>
      </c>
      <c r="F31" s="7">
        <v>5988927</v>
      </c>
      <c r="G31" s="8">
        <v>22551</v>
      </c>
      <c r="I31" s="5">
        <f t="shared" si="0"/>
        <v>165986</v>
      </c>
      <c r="J31" s="21">
        <f t="shared" si="1"/>
        <v>2.771548225583648E-2</v>
      </c>
      <c r="K31">
        <f t="shared" si="2"/>
        <v>29</v>
      </c>
      <c r="L31">
        <f t="shared" si="2"/>
        <v>40</v>
      </c>
      <c r="M31">
        <f t="shared" si="3"/>
        <v>19</v>
      </c>
    </row>
    <row r="32" spans="1:13" x14ac:dyDescent="0.25">
      <c r="A32" s="3" t="s">
        <v>39</v>
      </c>
      <c r="B32" s="4">
        <v>1085407</v>
      </c>
      <c r="C32" s="4">
        <v>1084225</v>
      </c>
      <c r="D32" s="5">
        <v>1182</v>
      </c>
      <c r="E32" s="9">
        <v>994416</v>
      </c>
      <c r="F32" s="7">
        <v>989415</v>
      </c>
      <c r="G32" s="8">
        <v>5001</v>
      </c>
      <c r="I32" s="5">
        <f t="shared" si="0"/>
        <v>94810</v>
      </c>
      <c r="J32" s="21">
        <f t="shared" si="1"/>
        <v>9.5824300217805469E-2</v>
      </c>
      <c r="K32">
        <f t="shared" si="2"/>
        <v>36</v>
      </c>
      <c r="L32">
        <f t="shared" si="2"/>
        <v>15</v>
      </c>
      <c r="M32">
        <f t="shared" si="3"/>
        <v>44</v>
      </c>
    </row>
    <row r="33" spans="1:13" x14ac:dyDescent="0.25">
      <c r="A33" s="22" t="s">
        <v>40</v>
      </c>
      <c r="B33" s="23">
        <v>1963333</v>
      </c>
      <c r="C33" s="23">
        <v>1961504</v>
      </c>
      <c r="D33" s="24">
        <v>1829</v>
      </c>
      <c r="E33" s="25">
        <v>1831825</v>
      </c>
      <c r="F33" s="25">
        <v>1826341</v>
      </c>
      <c r="G33" s="26">
        <v>5484</v>
      </c>
      <c r="H33" s="27"/>
      <c r="I33" s="24">
        <f t="shared" si="0"/>
        <v>135163</v>
      </c>
      <c r="J33" s="28">
        <f t="shared" si="1"/>
        <v>7.4007537475203153E-2</v>
      </c>
      <c r="K33" s="27">
        <f t="shared" si="2"/>
        <v>31</v>
      </c>
      <c r="L33" s="27">
        <f t="shared" si="2"/>
        <v>21</v>
      </c>
      <c r="M33" s="27">
        <f t="shared" si="3"/>
        <v>37</v>
      </c>
    </row>
    <row r="34" spans="1:13" x14ac:dyDescent="0.25">
      <c r="A34" s="3" t="s">
        <v>41</v>
      </c>
      <c r="B34" s="4">
        <v>3108462</v>
      </c>
      <c r="C34" s="4">
        <v>3104614</v>
      </c>
      <c r="D34" s="5">
        <v>3848</v>
      </c>
      <c r="E34" s="9">
        <v>2709432</v>
      </c>
      <c r="F34" s="7">
        <v>2700551</v>
      </c>
      <c r="G34" s="8">
        <v>8881</v>
      </c>
      <c r="I34" s="5">
        <f t="shared" si="0"/>
        <v>404063</v>
      </c>
      <c r="J34" s="21">
        <f t="shared" si="1"/>
        <v>0.14962242890432359</v>
      </c>
      <c r="K34">
        <f t="shared" si="2"/>
        <v>17</v>
      </c>
      <c r="L34">
        <f t="shared" si="2"/>
        <v>5</v>
      </c>
      <c r="M34">
        <f t="shared" si="3"/>
        <v>32</v>
      </c>
    </row>
    <row r="35" spans="1:13" x14ac:dyDescent="0.25">
      <c r="A35" s="3" t="s">
        <v>42</v>
      </c>
      <c r="B35" s="4">
        <v>1379089</v>
      </c>
      <c r="C35" s="4">
        <v>1377529</v>
      </c>
      <c r="D35" s="5">
        <v>1560</v>
      </c>
      <c r="E35" s="9">
        <v>1321445</v>
      </c>
      <c r="F35" s="7">
        <v>1316470</v>
      </c>
      <c r="G35" s="8">
        <v>4975</v>
      </c>
      <c r="I35" s="5">
        <f t="shared" si="0"/>
        <v>61059</v>
      </c>
      <c r="J35" s="21">
        <f t="shared" si="1"/>
        <v>4.6380851823436917E-2</v>
      </c>
      <c r="K35">
        <f t="shared" si="2"/>
        <v>41</v>
      </c>
      <c r="L35">
        <f t="shared" si="2"/>
        <v>31</v>
      </c>
      <c r="M35">
        <f t="shared" si="3"/>
        <v>41</v>
      </c>
    </row>
    <row r="36" spans="1:13" x14ac:dyDescent="0.25">
      <c r="A36" s="3" t="s">
        <v>43</v>
      </c>
      <c r="B36" s="4">
        <v>9294493</v>
      </c>
      <c r="C36" s="4">
        <v>9288994</v>
      </c>
      <c r="D36" s="5">
        <v>5499</v>
      </c>
      <c r="E36" s="9">
        <v>8807501</v>
      </c>
      <c r="F36" s="7">
        <v>8791894</v>
      </c>
      <c r="G36" s="8">
        <v>15607</v>
      </c>
      <c r="I36" s="5">
        <f t="shared" si="0"/>
        <v>497100</v>
      </c>
      <c r="J36" s="21">
        <f t="shared" si="1"/>
        <v>5.6540718075081431E-2</v>
      </c>
      <c r="K36">
        <f t="shared" si="2"/>
        <v>13</v>
      </c>
      <c r="L36">
        <f t="shared" si="2"/>
        <v>26</v>
      </c>
      <c r="M36">
        <f t="shared" si="3"/>
        <v>11</v>
      </c>
    </row>
    <row r="37" spans="1:13" x14ac:dyDescent="0.25">
      <c r="A37" s="11" t="s">
        <v>44</v>
      </c>
      <c r="B37" s="4">
        <v>2120220</v>
      </c>
      <c r="C37" s="4">
        <v>2117522</v>
      </c>
      <c r="D37" s="5">
        <v>2698</v>
      </c>
      <c r="E37" s="9">
        <v>2067273</v>
      </c>
      <c r="F37" s="7">
        <v>2059179</v>
      </c>
      <c r="G37" s="8">
        <v>8094</v>
      </c>
      <c r="I37" s="5">
        <f t="shared" si="0"/>
        <v>58343</v>
      </c>
      <c r="J37" s="21">
        <f t="shared" si="1"/>
        <v>2.8333136653005884E-2</v>
      </c>
      <c r="K37">
        <f t="shared" si="2"/>
        <v>42</v>
      </c>
      <c r="L37">
        <f t="shared" si="2"/>
        <v>39</v>
      </c>
      <c r="M37">
        <f t="shared" si="3"/>
        <v>36</v>
      </c>
    </row>
    <row r="38" spans="1:13" x14ac:dyDescent="0.25">
      <c r="A38" s="3" t="s">
        <v>45</v>
      </c>
      <c r="B38" s="4">
        <v>20215751</v>
      </c>
      <c r="C38" s="4">
        <v>20201249</v>
      </c>
      <c r="D38" s="5">
        <v>14502</v>
      </c>
      <c r="E38" s="9">
        <v>19421055</v>
      </c>
      <c r="F38" s="7">
        <v>19378102</v>
      </c>
      <c r="G38" s="8">
        <v>42953</v>
      </c>
      <c r="I38" s="5">
        <f t="shared" si="0"/>
        <v>823147</v>
      </c>
      <c r="J38" s="21">
        <f t="shared" si="1"/>
        <v>4.2478205553877255E-2</v>
      </c>
      <c r="K38">
        <f t="shared" si="2"/>
        <v>7</v>
      </c>
      <c r="L38">
        <f t="shared" si="2"/>
        <v>33</v>
      </c>
      <c r="M38">
        <f t="shared" si="3"/>
        <v>4</v>
      </c>
    </row>
    <row r="39" spans="1:13" x14ac:dyDescent="0.25">
      <c r="A39" s="3" t="s">
        <v>46</v>
      </c>
      <c r="B39" s="4">
        <v>10453948</v>
      </c>
      <c r="C39" s="4">
        <v>10439388</v>
      </c>
      <c r="D39" s="5">
        <v>14560</v>
      </c>
      <c r="E39" s="9">
        <v>9565781</v>
      </c>
      <c r="F39" s="7">
        <v>9535483</v>
      </c>
      <c r="G39" s="8">
        <v>30298</v>
      </c>
      <c r="I39" s="5">
        <f t="shared" si="0"/>
        <v>903905</v>
      </c>
      <c r="J39" s="21">
        <f t="shared" si="1"/>
        <v>9.4793834774808988E-2</v>
      </c>
      <c r="K39">
        <f t="shared" si="2"/>
        <v>6</v>
      </c>
      <c r="L39">
        <f t="shared" si="2"/>
        <v>16</v>
      </c>
      <c r="M39">
        <f t="shared" si="3"/>
        <v>9</v>
      </c>
    </row>
    <row r="40" spans="1:13" x14ac:dyDescent="0.25">
      <c r="A40" s="3" t="s">
        <v>47</v>
      </c>
      <c r="B40" s="4">
        <v>779702</v>
      </c>
      <c r="C40" s="4">
        <v>779094</v>
      </c>
      <c r="D40" s="5">
        <v>608</v>
      </c>
      <c r="E40" s="9">
        <v>675905</v>
      </c>
      <c r="F40" s="7">
        <v>672591</v>
      </c>
      <c r="G40" s="8">
        <v>3314</v>
      </c>
      <c r="I40" s="5">
        <f t="shared" si="0"/>
        <v>106503</v>
      </c>
      <c r="J40" s="21">
        <f t="shared" si="1"/>
        <v>0.15834734630704247</v>
      </c>
      <c r="K40">
        <f t="shared" si="2"/>
        <v>33</v>
      </c>
      <c r="L40">
        <f t="shared" si="2"/>
        <v>4</v>
      </c>
      <c r="M40">
        <f t="shared" si="3"/>
        <v>47</v>
      </c>
    </row>
    <row r="41" spans="1:13" x14ac:dyDescent="0.25">
      <c r="A41" s="3" t="s">
        <v>48</v>
      </c>
      <c r="B41" s="4">
        <v>11808848</v>
      </c>
      <c r="C41" s="4">
        <v>11799448</v>
      </c>
      <c r="D41" s="5">
        <v>9400</v>
      </c>
      <c r="E41" s="9">
        <v>11568495</v>
      </c>
      <c r="F41" s="7">
        <v>11536504</v>
      </c>
      <c r="G41" s="8">
        <v>31991</v>
      </c>
      <c r="I41" s="5">
        <f t="shared" si="0"/>
        <v>262944</v>
      </c>
      <c r="J41" s="21">
        <f t="shared" si="1"/>
        <v>2.2792346797608703E-2</v>
      </c>
      <c r="K41">
        <f t="shared" si="2"/>
        <v>23</v>
      </c>
      <c r="L41">
        <f t="shared" si="2"/>
        <v>46</v>
      </c>
      <c r="M41">
        <f t="shared" si="3"/>
        <v>7</v>
      </c>
    </row>
    <row r="42" spans="1:13" x14ac:dyDescent="0.25">
      <c r="A42" s="3" t="s">
        <v>49</v>
      </c>
      <c r="B42" s="4">
        <v>3963516</v>
      </c>
      <c r="C42" s="4">
        <v>3959353</v>
      </c>
      <c r="D42" s="5">
        <v>4163</v>
      </c>
      <c r="E42" s="9">
        <v>3764882</v>
      </c>
      <c r="F42" s="7">
        <v>3751351</v>
      </c>
      <c r="G42" s="8">
        <v>13531</v>
      </c>
      <c r="I42" s="5">
        <f t="shared" si="0"/>
        <v>208002</v>
      </c>
      <c r="J42" s="21">
        <f t="shared" si="1"/>
        <v>5.5447224213356731E-2</v>
      </c>
      <c r="K42">
        <f t="shared" si="2"/>
        <v>25</v>
      </c>
      <c r="L42">
        <f t="shared" si="2"/>
        <v>27</v>
      </c>
      <c r="M42">
        <f t="shared" si="3"/>
        <v>28</v>
      </c>
    </row>
    <row r="43" spans="1:13" x14ac:dyDescent="0.25">
      <c r="A43" s="3" t="s">
        <v>50</v>
      </c>
      <c r="B43" s="4">
        <v>4241500</v>
      </c>
      <c r="C43" s="4">
        <v>4237256</v>
      </c>
      <c r="D43" s="5">
        <v>4244</v>
      </c>
      <c r="E43" s="9">
        <v>3848606</v>
      </c>
      <c r="F43" s="7">
        <v>3831074</v>
      </c>
      <c r="G43" s="8">
        <v>17532</v>
      </c>
      <c r="I43" s="5">
        <f t="shared" si="0"/>
        <v>406182</v>
      </c>
      <c r="J43" s="21">
        <f t="shared" si="1"/>
        <v>0.1060230107797448</v>
      </c>
      <c r="K43">
        <f t="shared" si="2"/>
        <v>16</v>
      </c>
      <c r="L43">
        <f t="shared" si="2"/>
        <v>12</v>
      </c>
      <c r="M43">
        <f t="shared" si="3"/>
        <v>27</v>
      </c>
    </row>
    <row r="44" spans="1:13" x14ac:dyDescent="0.25">
      <c r="A44" s="3" t="s">
        <v>51</v>
      </c>
      <c r="B44" s="4">
        <v>13011844</v>
      </c>
      <c r="C44" s="4">
        <v>13002700</v>
      </c>
      <c r="D44" s="5">
        <v>9144</v>
      </c>
      <c r="E44" s="9">
        <v>12734905</v>
      </c>
      <c r="F44" s="7">
        <v>12702379</v>
      </c>
      <c r="G44" s="8">
        <v>32526</v>
      </c>
      <c r="I44" s="5">
        <f t="shared" si="0"/>
        <v>300321</v>
      </c>
      <c r="J44" s="21">
        <f t="shared" si="1"/>
        <v>2.3642893980725974E-2</v>
      </c>
      <c r="K44">
        <f t="shared" si="2"/>
        <v>21</v>
      </c>
      <c r="L44">
        <f t="shared" si="2"/>
        <v>44</v>
      </c>
      <c r="M44">
        <f t="shared" si="3"/>
        <v>5</v>
      </c>
    </row>
    <row r="45" spans="1:13" x14ac:dyDescent="0.25">
      <c r="A45" s="3" t="s">
        <v>52</v>
      </c>
      <c r="B45" s="4">
        <v>1098163</v>
      </c>
      <c r="C45" s="4">
        <v>1097379</v>
      </c>
      <c r="D45" s="5">
        <v>784</v>
      </c>
      <c r="E45" s="9">
        <v>1055247</v>
      </c>
      <c r="F45" s="7">
        <v>1052567</v>
      </c>
      <c r="G45" s="8">
        <v>2680</v>
      </c>
      <c r="I45" s="5">
        <f t="shared" si="0"/>
        <v>44812</v>
      </c>
      <c r="J45" s="21">
        <f t="shared" si="1"/>
        <v>4.2574011915631024E-2</v>
      </c>
      <c r="K45">
        <f t="shared" si="2"/>
        <v>43</v>
      </c>
      <c r="L45">
        <f t="shared" si="2"/>
        <v>32</v>
      </c>
      <c r="M45">
        <f t="shared" si="3"/>
        <v>43</v>
      </c>
    </row>
    <row r="46" spans="1:13" x14ac:dyDescent="0.25">
      <c r="A46" s="3" t="s">
        <v>53</v>
      </c>
      <c r="B46" s="4">
        <v>5124712</v>
      </c>
      <c r="C46" s="4">
        <v>5118425</v>
      </c>
      <c r="D46" s="5">
        <v>6287</v>
      </c>
      <c r="E46" s="9">
        <v>4645975</v>
      </c>
      <c r="F46" s="7">
        <v>4625364</v>
      </c>
      <c r="G46" s="8">
        <v>20611</v>
      </c>
      <c r="I46" s="5">
        <f t="shared" si="0"/>
        <v>493061</v>
      </c>
      <c r="J46" s="21">
        <f t="shared" si="1"/>
        <v>0.10659939412335981</v>
      </c>
      <c r="K46">
        <f t="shared" si="2"/>
        <v>14</v>
      </c>
      <c r="L46">
        <f t="shared" si="2"/>
        <v>11</v>
      </c>
      <c r="M46">
        <f t="shared" si="3"/>
        <v>23</v>
      </c>
    </row>
    <row r="47" spans="1:13" x14ac:dyDescent="0.25">
      <c r="A47" s="3" t="s">
        <v>54</v>
      </c>
      <c r="B47" s="4">
        <v>887770</v>
      </c>
      <c r="C47" s="4">
        <v>886667</v>
      </c>
      <c r="D47" s="5">
        <v>1103</v>
      </c>
      <c r="E47" s="9">
        <v>819761</v>
      </c>
      <c r="F47" s="7">
        <v>814180</v>
      </c>
      <c r="G47" s="8">
        <v>5581</v>
      </c>
      <c r="I47" s="5">
        <f t="shared" si="0"/>
        <v>72487</v>
      </c>
      <c r="J47" s="21">
        <f t="shared" si="1"/>
        <v>8.903068117615269E-2</v>
      </c>
      <c r="K47">
        <f t="shared" si="2"/>
        <v>40</v>
      </c>
      <c r="L47">
        <f t="shared" si="2"/>
        <v>17</v>
      </c>
      <c r="M47">
        <f t="shared" si="3"/>
        <v>46</v>
      </c>
    </row>
    <row r="48" spans="1:13" x14ac:dyDescent="0.25">
      <c r="A48" s="3" t="s">
        <v>55</v>
      </c>
      <c r="B48" s="4">
        <v>6916897</v>
      </c>
      <c r="C48" s="4">
        <v>6910840</v>
      </c>
      <c r="D48" s="5">
        <v>6057</v>
      </c>
      <c r="E48" s="9">
        <v>6375431</v>
      </c>
      <c r="F48" s="7">
        <v>6346105</v>
      </c>
      <c r="G48" s="8">
        <v>29326</v>
      </c>
      <c r="I48" s="5">
        <f t="shared" si="0"/>
        <v>564735</v>
      </c>
      <c r="J48" s="21">
        <f t="shared" si="1"/>
        <v>8.8989230401955222E-2</v>
      </c>
      <c r="K48">
        <f t="shared" si="2"/>
        <v>11</v>
      </c>
      <c r="L48">
        <f t="shared" si="2"/>
        <v>18</v>
      </c>
      <c r="M48">
        <f t="shared" si="3"/>
        <v>16</v>
      </c>
    </row>
    <row r="49" spans="1:13" x14ac:dyDescent="0.25">
      <c r="A49" s="3" t="s">
        <v>56</v>
      </c>
      <c r="B49" s="4">
        <v>29183290</v>
      </c>
      <c r="C49" s="4">
        <v>29145505</v>
      </c>
      <c r="D49" s="5">
        <v>37785</v>
      </c>
      <c r="E49" s="9">
        <v>25268418</v>
      </c>
      <c r="F49" s="7">
        <v>25145561</v>
      </c>
      <c r="G49" s="8">
        <v>122857</v>
      </c>
      <c r="I49" s="5">
        <f t="shared" si="0"/>
        <v>3999944</v>
      </c>
      <c r="J49" s="21">
        <f t="shared" si="1"/>
        <v>0.15907157529712698</v>
      </c>
      <c r="K49">
        <f t="shared" si="2"/>
        <v>1</v>
      </c>
      <c r="L49">
        <f t="shared" si="2"/>
        <v>3</v>
      </c>
      <c r="M49">
        <f t="shared" si="3"/>
        <v>2</v>
      </c>
    </row>
    <row r="50" spans="1:13" x14ac:dyDescent="0.25">
      <c r="A50" s="3" t="s">
        <v>57</v>
      </c>
      <c r="B50" s="4">
        <v>3275252</v>
      </c>
      <c r="C50" s="4">
        <v>3271616</v>
      </c>
      <c r="D50" s="5">
        <v>3636</v>
      </c>
      <c r="E50" s="9">
        <v>2770765</v>
      </c>
      <c r="F50" s="7">
        <v>2763885</v>
      </c>
      <c r="G50" s="8">
        <v>6880</v>
      </c>
      <c r="I50" s="5">
        <f t="shared" si="0"/>
        <v>507731</v>
      </c>
      <c r="J50" s="21">
        <f t="shared" si="1"/>
        <v>0.18370192681678146</v>
      </c>
      <c r="K50">
        <f t="shared" si="2"/>
        <v>12</v>
      </c>
      <c r="L50">
        <f t="shared" si="2"/>
        <v>1</v>
      </c>
      <c r="M50">
        <f t="shared" si="3"/>
        <v>30</v>
      </c>
    </row>
    <row r="51" spans="1:13" x14ac:dyDescent="0.25">
      <c r="A51" s="3" t="s">
        <v>58</v>
      </c>
      <c r="B51" s="4">
        <v>643503</v>
      </c>
      <c r="C51" s="4">
        <v>643077</v>
      </c>
      <c r="D51" s="5">
        <v>426</v>
      </c>
      <c r="E51" s="9">
        <v>630337</v>
      </c>
      <c r="F51" s="7">
        <v>625741</v>
      </c>
      <c r="G51" s="8">
        <v>4596</v>
      </c>
      <c r="I51" s="5">
        <f t="shared" si="0"/>
        <v>17336</v>
      </c>
      <c r="J51" s="21">
        <f t="shared" si="1"/>
        <v>2.7704753244553258E-2</v>
      </c>
      <c r="K51">
        <f t="shared" si="2"/>
        <v>47</v>
      </c>
      <c r="L51">
        <f t="shared" si="2"/>
        <v>41</v>
      </c>
      <c r="M51">
        <f t="shared" si="3"/>
        <v>50</v>
      </c>
    </row>
    <row r="52" spans="1:13" x14ac:dyDescent="0.25">
      <c r="A52" s="3" t="s">
        <v>59</v>
      </c>
      <c r="B52" s="4">
        <v>8654542</v>
      </c>
      <c r="C52" s="4">
        <v>8631393</v>
      </c>
      <c r="D52" s="5">
        <v>23149</v>
      </c>
      <c r="E52" s="9">
        <v>8037736</v>
      </c>
      <c r="F52" s="7">
        <v>8001024</v>
      </c>
      <c r="G52" s="8">
        <v>36712</v>
      </c>
      <c r="I52" s="5">
        <f t="shared" si="0"/>
        <v>630369</v>
      </c>
      <c r="J52" s="21">
        <f t="shared" si="1"/>
        <v>7.8786040386830486E-2</v>
      </c>
      <c r="K52">
        <f t="shared" si="2"/>
        <v>10</v>
      </c>
      <c r="L52">
        <f t="shared" si="2"/>
        <v>19</v>
      </c>
      <c r="M52">
        <f t="shared" si="3"/>
        <v>12</v>
      </c>
    </row>
    <row r="53" spans="1:13" x14ac:dyDescent="0.25">
      <c r="A53" s="3" t="s">
        <v>60</v>
      </c>
      <c r="B53" s="4">
        <v>7715946</v>
      </c>
      <c r="C53" s="4">
        <v>7705281</v>
      </c>
      <c r="D53" s="5">
        <v>10665</v>
      </c>
      <c r="E53" s="9">
        <v>6753369</v>
      </c>
      <c r="F53" s="7">
        <v>6724540</v>
      </c>
      <c r="G53" s="8">
        <v>28829</v>
      </c>
      <c r="I53" s="5">
        <f t="shared" si="0"/>
        <v>980741</v>
      </c>
      <c r="J53" s="21">
        <f t="shared" si="1"/>
        <v>0.14584506895638957</v>
      </c>
      <c r="K53">
        <f t="shared" si="2"/>
        <v>5</v>
      </c>
      <c r="L53">
        <f t="shared" si="2"/>
        <v>8</v>
      </c>
      <c r="M53">
        <f t="shared" si="3"/>
        <v>13</v>
      </c>
    </row>
    <row r="54" spans="1:13" x14ac:dyDescent="0.25">
      <c r="A54" s="3" t="s">
        <v>61</v>
      </c>
      <c r="B54" s="4">
        <v>1795045</v>
      </c>
      <c r="C54" s="4">
        <v>1793716</v>
      </c>
      <c r="D54" s="5">
        <v>1329</v>
      </c>
      <c r="E54" s="9">
        <v>1859815</v>
      </c>
      <c r="F54" s="7">
        <v>1852994</v>
      </c>
      <c r="G54" s="8">
        <v>6821</v>
      </c>
      <c r="I54" s="5">
        <f t="shared" si="0"/>
        <v>-59278</v>
      </c>
      <c r="J54" s="21">
        <f t="shared" si="1"/>
        <v>-3.1990389607305797E-2</v>
      </c>
      <c r="K54">
        <f t="shared" si="2"/>
        <v>51</v>
      </c>
      <c r="L54">
        <f t="shared" si="2"/>
        <v>51</v>
      </c>
      <c r="M54">
        <f t="shared" si="3"/>
        <v>39</v>
      </c>
    </row>
    <row r="55" spans="1:13" x14ac:dyDescent="0.25">
      <c r="A55" s="3" t="s">
        <v>62</v>
      </c>
      <c r="B55" s="4">
        <v>5897473</v>
      </c>
      <c r="C55" s="4">
        <v>5893718</v>
      </c>
      <c r="D55" s="5">
        <v>3755</v>
      </c>
      <c r="E55" s="9">
        <v>5698230</v>
      </c>
      <c r="F55" s="7">
        <v>5686986</v>
      </c>
      <c r="G55" s="8">
        <v>11244</v>
      </c>
      <c r="I55" s="5">
        <f t="shared" si="0"/>
        <v>206732</v>
      </c>
      <c r="J55" s="21">
        <f t="shared" si="1"/>
        <v>3.635176875765124E-2</v>
      </c>
      <c r="K55">
        <f t="shared" si="2"/>
        <v>26</v>
      </c>
      <c r="L55">
        <f t="shared" si="2"/>
        <v>35</v>
      </c>
      <c r="M55">
        <f t="shared" si="3"/>
        <v>20</v>
      </c>
    </row>
    <row r="56" spans="1:13" x14ac:dyDescent="0.25">
      <c r="A56" s="3" t="s">
        <v>63</v>
      </c>
      <c r="B56" s="4">
        <v>577719</v>
      </c>
      <c r="C56" s="4">
        <v>576851</v>
      </c>
      <c r="D56" s="12">
        <v>868</v>
      </c>
      <c r="E56" s="9">
        <v>568300</v>
      </c>
      <c r="F56" s="7">
        <v>563626</v>
      </c>
      <c r="G56" s="8">
        <v>4674</v>
      </c>
      <c r="I56" s="5">
        <f t="shared" si="0"/>
        <v>13225</v>
      </c>
      <c r="J56" s="21">
        <f t="shared" si="1"/>
        <v>2.3464141114852757E-2</v>
      </c>
      <c r="K56">
        <f t="shared" si="2"/>
        <v>48</v>
      </c>
      <c r="L56">
        <f t="shared" si="2"/>
        <v>45</v>
      </c>
      <c r="M56">
        <f t="shared" si="3"/>
        <v>51</v>
      </c>
    </row>
    <row r="57" spans="1:13" x14ac:dyDescent="0.25">
      <c r="A57" s="13" t="s">
        <v>64</v>
      </c>
      <c r="B57" s="14">
        <v>331108434</v>
      </c>
      <c r="C57" s="14">
        <v>331449281</v>
      </c>
      <c r="D57" s="5">
        <v>350686</v>
      </c>
      <c r="E57" s="15">
        <v>309183463</v>
      </c>
      <c r="F57" s="15">
        <v>308745538</v>
      </c>
      <c r="G57" s="16">
        <f>SUM(G6:G56)</f>
        <v>1042523</v>
      </c>
      <c r="I57" s="5">
        <f t="shared" si="0"/>
        <v>22703743</v>
      </c>
      <c r="J57" s="21">
        <f t="shared" si="1"/>
        <v>7.3535453004668197E-2</v>
      </c>
    </row>
    <row r="58" spans="1:13" x14ac:dyDescent="0.25">
      <c r="A58" s="17" t="s">
        <v>65</v>
      </c>
      <c r="B58" s="18" t="s">
        <v>21</v>
      </c>
      <c r="C58" s="14">
        <v>3285874</v>
      </c>
      <c r="D58" s="18" t="s">
        <v>21</v>
      </c>
      <c r="E58" s="18" t="s">
        <v>21</v>
      </c>
      <c r="F58" s="15">
        <v>3725789</v>
      </c>
      <c r="G58" s="19" t="s">
        <v>21</v>
      </c>
    </row>
    <row r="59" spans="1:13" x14ac:dyDescent="0.25">
      <c r="A59" s="13" t="s">
        <v>66</v>
      </c>
      <c r="B59" s="18" t="s">
        <v>21</v>
      </c>
      <c r="C59" s="14">
        <v>334735155</v>
      </c>
      <c r="D59" s="18" t="s">
        <v>21</v>
      </c>
      <c r="E59" s="18" t="s">
        <v>21</v>
      </c>
      <c r="F59" s="15">
        <v>312471327</v>
      </c>
      <c r="G59" s="19" t="s">
        <v>21</v>
      </c>
    </row>
    <row r="60" spans="1:13" ht="78.75" customHeight="1" x14ac:dyDescent="0.25">
      <c r="A60" s="59" t="s">
        <v>67</v>
      </c>
      <c r="B60" s="59"/>
      <c r="C60" s="59"/>
      <c r="D60" s="59"/>
      <c r="E60" s="59"/>
      <c r="F60" s="59"/>
      <c r="G60" s="59"/>
    </row>
  </sheetData>
  <mergeCells count="10">
    <mergeCell ref="I4:J4"/>
    <mergeCell ref="K4:L4"/>
    <mergeCell ref="M4:M5"/>
    <mergeCell ref="A60:G60"/>
    <mergeCell ref="A1:G1"/>
    <mergeCell ref="A2:G2"/>
    <mergeCell ref="A3:G3"/>
    <mergeCell ref="A4:A5"/>
    <mergeCell ref="B4:D4"/>
    <mergeCell ref="E4:G4"/>
  </mergeCells>
  <pageMargins left="0.5" right="0.5" top="0.5" bottom="0.5" header="0" footer="0.5"/>
  <pageSetup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pane xSplit="1" ySplit="5" topLeftCell="B6" activePane="bottomRight" state="frozen"/>
      <selection pane="topRight" activeCell="B1" sqref="B1"/>
      <selection pane="bottomLeft" activeCell="A6" sqref="A6"/>
      <selection pane="bottomRight" activeCell="D15" sqref="D15"/>
    </sheetView>
  </sheetViews>
  <sheetFormatPr defaultRowHeight="13.2" x14ac:dyDescent="0.25"/>
  <cols>
    <col min="1" max="1" width="16.44140625" customWidth="1"/>
    <col min="2" max="7" width="15.5546875" style="20" customWidth="1"/>
    <col min="9" max="9" width="11.77734375" customWidth="1"/>
    <col min="10" max="10" width="11.44140625" customWidth="1"/>
    <col min="11" max="11" width="8.88671875" customWidth="1"/>
    <col min="12" max="12" width="7.33203125" bestFit="1" customWidth="1"/>
    <col min="13" max="14" width="9.77734375" customWidth="1"/>
    <col min="15" max="15" width="11.44140625" customWidth="1"/>
  </cols>
  <sheetData>
    <row r="1" spans="1:15" x14ac:dyDescent="0.25">
      <c r="A1" s="49" t="s">
        <v>0</v>
      </c>
      <c r="B1" s="49"/>
      <c r="C1" s="49"/>
      <c r="D1" s="49"/>
      <c r="E1" s="49"/>
      <c r="F1" s="49"/>
      <c r="G1" s="49"/>
    </row>
    <row r="2" spans="1:15" ht="25.5" customHeight="1" x14ac:dyDescent="0.25">
      <c r="A2" s="50" t="s">
        <v>1</v>
      </c>
      <c r="B2" s="50"/>
      <c r="C2" s="50"/>
      <c r="D2" s="50"/>
      <c r="E2" s="50"/>
      <c r="F2" s="50"/>
      <c r="G2" s="50"/>
    </row>
    <row r="3" spans="1:15" ht="12.6" customHeight="1" x14ac:dyDescent="0.25">
      <c r="A3" s="51" t="s">
        <v>2</v>
      </c>
      <c r="B3" s="51"/>
      <c r="C3" s="51"/>
      <c r="D3" s="51"/>
      <c r="E3" s="51"/>
      <c r="F3" s="51"/>
      <c r="G3" s="51"/>
    </row>
    <row r="4" spans="1:15" ht="14.25" customHeight="1" x14ac:dyDescent="0.25">
      <c r="A4" s="52" t="s">
        <v>3</v>
      </c>
      <c r="B4" s="54" t="s">
        <v>4</v>
      </c>
      <c r="C4" s="55"/>
      <c r="D4" s="56"/>
      <c r="E4" s="55" t="s">
        <v>5</v>
      </c>
      <c r="F4" s="55"/>
      <c r="G4" s="56"/>
      <c r="I4" s="57" t="s">
        <v>68</v>
      </c>
      <c r="J4" s="57"/>
      <c r="K4" s="57" t="s">
        <v>71</v>
      </c>
      <c r="L4" s="57"/>
      <c r="M4" s="58" t="s">
        <v>75</v>
      </c>
      <c r="N4" s="58" t="s">
        <v>76</v>
      </c>
      <c r="O4" s="58" t="s">
        <v>74</v>
      </c>
    </row>
    <row r="5" spans="1:15" ht="30" customHeight="1" x14ac:dyDescent="0.25">
      <c r="A5" s="53"/>
      <c r="B5" s="1" t="s">
        <v>6</v>
      </c>
      <c r="C5" s="1" t="s">
        <v>7</v>
      </c>
      <c r="D5" s="2" t="s">
        <v>8</v>
      </c>
      <c r="E5" s="1" t="s">
        <v>9</v>
      </c>
      <c r="F5" s="1" t="s">
        <v>10</v>
      </c>
      <c r="G5" s="2" t="s">
        <v>11</v>
      </c>
      <c r="I5" s="20" t="s">
        <v>69</v>
      </c>
      <c r="J5" s="20" t="s">
        <v>70</v>
      </c>
      <c r="K5" s="20" t="s">
        <v>69</v>
      </c>
      <c r="L5" s="20" t="s">
        <v>70</v>
      </c>
      <c r="M5" s="58"/>
      <c r="N5" s="58"/>
      <c r="O5" s="58"/>
    </row>
    <row r="6" spans="1:15" x14ac:dyDescent="0.25">
      <c r="A6" s="3" t="s">
        <v>12</v>
      </c>
      <c r="B6" s="4">
        <v>5030053</v>
      </c>
      <c r="C6" s="4">
        <v>5024279</v>
      </c>
      <c r="D6" s="5">
        <v>5774</v>
      </c>
      <c r="E6" s="6">
        <v>4802982</v>
      </c>
      <c r="F6" s="7">
        <v>4779736</v>
      </c>
      <c r="G6" s="8">
        <v>23246</v>
      </c>
      <c r="I6" s="5">
        <f t="shared" ref="I6:I37" si="0">C6-F6</f>
        <v>244543</v>
      </c>
      <c r="J6" s="21">
        <f t="shared" ref="J6:J37" si="1">I6/F6</f>
        <v>5.1162449139450381E-2</v>
      </c>
      <c r="K6">
        <f t="shared" ref="K6:K37" si="2">RANK(I6,I$6:I$56)</f>
        <v>24</v>
      </c>
      <c r="L6">
        <f t="shared" ref="L6:L37" si="3">RANK(J6,J$6:J$56)</f>
        <v>28</v>
      </c>
      <c r="M6">
        <f t="shared" ref="M6:M37" si="4">RANK(C6,C$6:C$56)</f>
        <v>24</v>
      </c>
      <c r="N6" s="21">
        <f t="shared" ref="N6:N13" si="5">(B6-E6)/E6</f>
        <v>4.7277087442759519E-2</v>
      </c>
      <c r="O6" s="5">
        <f t="shared" ref="O6:O13" si="6">(N6+1)*B6</f>
        <v>5267859.2555227149</v>
      </c>
    </row>
    <row r="7" spans="1:15" x14ac:dyDescent="0.25">
      <c r="A7" s="3" t="s">
        <v>13</v>
      </c>
      <c r="B7" s="4">
        <v>736081</v>
      </c>
      <c r="C7" s="4">
        <v>733391</v>
      </c>
      <c r="D7" s="5">
        <v>2690</v>
      </c>
      <c r="E7" s="9">
        <v>721523</v>
      </c>
      <c r="F7" s="7">
        <v>710231</v>
      </c>
      <c r="G7" s="8">
        <v>11292</v>
      </c>
      <c r="I7" s="5">
        <f t="shared" si="0"/>
        <v>23160</v>
      </c>
      <c r="J7" s="21">
        <f t="shared" si="1"/>
        <v>3.2609108867396666E-2</v>
      </c>
      <c r="K7">
        <f t="shared" si="2"/>
        <v>46</v>
      </c>
      <c r="L7">
        <f t="shared" si="3"/>
        <v>37</v>
      </c>
      <c r="M7">
        <f t="shared" si="4"/>
        <v>48</v>
      </c>
      <c r="N7" s="21">
        <f t="shared" si="5"/>
        <v>2.0176764981850892E-2</v>
      </c>
      <c r="O7" s="5">
        <f t="shared" si="6"/>
        <v>750932.73334460577</v>
      </c>
    </row>
    <row r="8" spans="1:15" x14ac:dyDescent="0.25">
      <c r="A8" s="3" t="s">
        <v>14</v>
      </c>
      <c r="B8" s="4">
        <v>7158923</v>
      </c>
      <c r="C8" s="4">
        <v>7151502</v>
      </c>
      <c r="D8" s="5">
        <v>7421</v>
      </c>
      <c r="E8" s="9">
        <v>6412700</v>
      </c>
      <c r="F8" s="7">
        <v>6392017</v>
      </c>
      <c r="G8" s="8">
        <v>20683</v>
      </c>
      <c r="I8" s="5">
        <f t="shared" si="0"/>
        <v>759485</v>
      </c>
      <c r="J8" s="21">
        <f t="shared" si="1"/>
        <v>0.11881773781264975</v>
      </c>
      <c r="K8">
        <f t="shared" si="2"/>
        <v>8</v>
      </c>
      <c r="L8">
        <f t="shared" si="3"/>
        <v>10</v>
      </c>
      <c r="M8">
        <f t="shared" si="4"/>
        <v>14</v>
      </c>
      <c r="N8" s="21">
        <f t="shared" si="5"/>
        <v>0.11636642911722052</v>
      </c>
      <c r="O8" s="5">
        <f t="shared" si="6"/>
        <v>7991981.3058351399</v>
      </c>
    </row>
    <row r="9" spans="1:15" x14ac:dyDescent="0.25">
      <c r="A9" s="3" t="s">
        <v>15</v>
      </c>
      <c r="B9" s="4">
        <v>3013756</v>
      </c>
      <c r="C9" s="4">
        <v>3011524</v>
      </c>
      <c r="D9" s="5">
        <v>2232</v>
      </c>
      <c r="E9" s="9">
        <v>2926229</v>
      </c>
      <c r="F9" s="7">
        <v>2915918</v>
      </c>
      <c r="G9" s="8">
        <v>10311</v>
      </c>
      <c r="I9" s="5">
        <f t="shared" si="0"/>
        <v>95606</v>
      </c>
      <c r="J9" s="21">
        <f t="shared" si="1"/>
        <v>3.2787616112661608E-2</v>
      </c>
      <c r="K9">
        <f t="shared" si="2"/>
        <v>34</v>
      </c>
      <c r="L9">
        <f t="shared" si="3"/>
        <v>36</v>
      </c>
      <c r="M9">
        <f t="shared" si="4"/>
        <v>33</v>
      </c>
      <c r="N9" s="21">
        <f t="shared" si="5"/>
        <v>2.9911192869730974E-2</v>
      </c>
      <c r="O9" s="5">
        <f t="shared" si="6"/>
        <v>3103901.0369783086</v>
      </c>
    </row>
    <row r="10" spans="1:15" x14ac:dyDescent="0.25">
      <c r="A10" s="3" t="s">
        <v>16</v>
      </c>
      <c r="B10" s="4">
        <v>39576757</v>
      </c>
      <c r="C10" s="4">
        <v>39538223</v>
      </c>
      <c r="D10" s="5">
        <v>38534</v>
      </c>
      <c r="E10" s="9">
        <v>37341989</v>
      </c>
      <c r="F10" s="7">
        <v>37253956</v>
      </c>
      <c r="G10" s="8">
        <v>88033</v>
      </c>
      <c r="I10" s="5">
        <f t="shared" si="0"/>
        <v>2284267</v>
      </c>
      <c r="J10" s="21">
        <f t="shared" si="1"/>
        <v>6.1316092175553116E-2</v>
      </c>
      <c r="K10">
        <f t="shared" si="2"/>
        <v>3</v>
      </c>
      <c r="L10">
        <f t="shared" si="3"/>
        <v>25</v>
      </c>
      <c r="M10">
        <f t="shared" si="4"/>
        <v>1</v>
      </c>
      <c r="N10" s="21">
        <f t="shared" si="5"/>
        <v>5.9845981958807817E-2</v>
      </c>
      <c r="O10" s="5">
        <f t="shared" si="6"/>
        <v>41945266.885410115</v>
      </c>
    </row>
    <row r="11" spans="1:15" x14ac:dyDescent="0.25">
      <c r="A11" s="3" t="s">
        <v>17</v>
      </c>
      <c r="B11" s="4">
        <v>5782171</v>
      </c>
      <c r="C11" s="4">
        <v>5773714</v>
      </c>
      <c r="D11" s="5">
        <v>8457</v>
      </c>
      <c r="E11" s="9">
        <v>5044930</v>
      </c>
      <c r="F11" s="7">
        <v>5029196</v>
      </c>
      <c r="G11" s="8">
        <v>15734</v>
      </c>
      <c r="I11" s="5">
        <f t="shared" si="0"/>
        <v>744518</v>
      </c>
      <c r="J11" s="21">
        <f t="shared" si="1"/>
        <v>0.14803916968040221</v>
      </c>
      <c r="K11">
        <f t="shared" si="2"/>
        <v>9</v>
      </c>
      <c r="L11">
        <f t="shared" si="3"/>
        <v>6</v>
      </c>
      <c r="M11">
        <f t="shared" si="4"/>
        <v>21</v>
      </c>
      <c r="N11" s="21">
        <f t="shared" si="5"/>
        <v>0.14613503061489455</v>
      </c>
      <c r="O11" s="5">
        <f t="shared" si="6"/>
        <v>6627148.7361055557</v>
      </c>
    </row>
    <row r="12" spans="1:15" x14ac:dyDescent="0.25">
      <c r="A12" s="3" t="s">
        <v>18</v>
      </c>
      <c r="B12" s="4">
        <v>3608298</v>
      </c>
      <c r="C12" s="4">
        <v>3605944</v>
      </c>
      <c r="D12" s="5">
        <v>2354</v>
      </c>
      <c r="E12" s="9">
        <v>3581628</v>
      </c>
      <c r="F12" s="7">
        <v>3574097</v>
      </c>
      <c r="G12" s="8">
        <v>7531</v>
      </c>
      <c r="I12" s="5">
        <f t="shared" si="0"/>
        <v>31847</v>
      </c>
      <c r="J12" s="21">
        <f t="shared" si="1"/>
        <v>8.9105024290051446E-3</v>
      </c>
      <c r="K12">
        <f t="shared" si="2"/>
        <v>45</v>
      </c>
      <c r="L12">
        <f t="shared" si="3"/>
        <v>48</v>
      </c>
      <c r="M12">
        <f t="shared" si="4"/>
        <v>29</v>
      </c>
      <c r="N12" s="21">
        <f t="shared" si="5"/>
        <v>7.446334460195196E-3</v>
      </c>
      <c r="O12" s="5">
        <f t="shared" si="6"/>
        <v>3635166.5937400535</v>
      </c>
    </row>
    <row r="13" spans="1:15" x14ac:dyDescent="0.25">
      <c r="A13" s="3" t="s">
        <v>19</v>
      </c>
      <c r="B13" s="4">
        <v>990837</v>
      </c>
      <c r="C13" s="4">
        <v>989948</v>
      </c>
      <c r="D13" s="5">
        <v>889</v>
      </c>
      <c r="E13" s="9">
        <v>900877</v>
      </c>
      <c r="F13" s="7">
        <v>897934</v>
      </c>
      <c r="G13" s="8">
        <v>2943</v>
      </c>
      <c r="I13" s="5">
        <f t="shared" si="0"/>
        <v>92014</v>
      </c>
      <c r="J13" s="21">
        <f t="shared" si="1"/>
        <v>0.10247301026578791</v>
      </c>
      <c r="K13">
        <f t="shared" si="2"/>
        <v>37</v>
      </c>
      <c r="L13">
        <f t="shared" si="3"/>
        <v>14</v>
      </c>
      <c r="M13">
        <f t="shared" si="4"/>
        <v>45</v>
      </c>
      <c r="N13" s="21">
        <f t="shared" si="5"/>
        <v>9.9858249239352326E-2</v>
      </c>
      <c r="O13" s="5">
        <f t="shared" si="6"/>
        <v>1089780.248101572</v>
      </c>
    </row>
    <row r="14" spans="1:15" x14ac:dyDescent="0.25">
      <c r="A14" s="3" t="s">
        <v>20</v>
      </c>
      <c r="B14" s="10" t="s">
        <v>21</v>
      </c>
      <c r="C14" s="4">
        <v>689545</v>
      </c>
      <c r="D14" s="5">
        <v>1988</v>
      </c>
      <c r="E14" s="10" t="s">
        <v>21</v>
      </c>
      <c r="F14" s="7">
        <v>601723</v>
      </c>
      <c r="G14" s="8">
        <v>2875</v>
      </c>
      <c r="I14" s="5">
        <f t="shared" si="0"/>
        <v>87822</v>
      </c>
      <c r="J14" s="21">
        <f t="shared" si="1"/>
        <v>0.14595087772945359</v>
      </c>
      <c r="K14">
        <f t="shared" si="2"/>
        <v>38</v>
      </c>
      <c r="L14">
        <f t="shared" si="3"/>
        <v>7</v>
      </c>
      <c r="M14">
        <f t="shared" si="4"/>
        <v>49</v>
      </c>
      <c r="N14" s="21"/>
      <c r="O14" s="5"/>
    </row>
    <row r="15" spans="1:15" x14ac:dyDescent="0.25">
      <c r="A15" s="3" t="s">
        <v>22</v>
      </c>
      <c r="B15" s="4">
        <v>21570527</v>
      </c>
      <c r="C15" s="4">
        <v>21538187</v>
      </c>
      <c r="D15" s="5">
        <v>32340</v>
      </c>
      <c r="E15" s="9">
        <v>18900773</v>
      </c>
      <c r="F15" s="7">
        <v>18801310</v>
      </c>
      <c r="G15" s="8">
        <v>99463</v>
      </c>
      <c r="I15" s="5">
        <f t="shared" si="0"/>
        <v>2736877</v>
      </c>
      <c r="J15" s="21">
        <f t="shared" si="1"/>
        <v>0.14556842049835889</v>
      </c>
      <c r="K15">
        <f t="shared" si="2"/>
        <v>2</v>
      </c>
      <c r="L15">
        <f t="shared" si="3"/>
        <v>9</v>
      </c>
      <c r="M15">
        <f t="shared" si="4"/>
        <v>3</v>
      </c>
      <c r="N15" s="21">
        <f t="shared" ref="N15:N56" si="7">(B15-E15)/E15</f>
        <v>0.14125104830368579</v>
      </c>
      <c r="O15" s="5">
        <f t="shared" ref="O15:O56" si="8">(N15+1)*B15</f>
        <v>24617386.551212959</v>
      </c>
    </row>
    <row r="16" spans="1:15" x14ac:dyDescent="0.25">
      <c r="A16" s="3" t="s">
        <v>23</v>
      </c>
      <c r="B16" s="4">
        <v>10725274</v>
      </c>
      <c r="C16" s="4">
        <v>10711908</v>
      </c>
      <c r="D16" s="5">
        <v>13366</v>
      </c>
      <c r="E16" s="9">
        <v>9727566</v>
      </c>
      <c r="F16" s="7">
        <v>9687653</v>
      </c>
      <c r="G16" s="8">
        <v>39913</v>
      </c>
      <c r="I16" s="5">
        <f t="shared" si="0"/>
        <v>1024255</v>
      </c>
      <c r="J16" s="21">
        <f t="shared" si="1"/>
        <v>0.10572787856873074</v>
      </c>
      <c r="K16">
        <f t="shared" si="2"/>
        <v>4</v>
      </c>
      <c r="L16">
        <f t="shared" si="3"/>
        <v>13</v>
      </c>
      <c r="M16">
        <f t="shared" si="4"/>
        <v>8</v>
      </c>
      <c r="N16" s="21">
        <f t="shared" si="7"/>
        <v>0.10256501986211145</v>
      </c>
      <c r="O16" s="5">
        <f t="shared" si="8"/>
        <v>11825311.940836588</v>
      </c>
    </row>
    <row r="17" spans="1:15" x14ac:dyDescent="0.25">
      <c r="A17" s="3" t="s">
        <v>24</v>
      </c>
      <c r="B17" s="4">
        <v>1460137</v>
      </c>
      <c r="C17" s="4">
        <v>1455271</v>
      </c>
      <c r="D17" s="5">
        <v>4866</v>
      </c>
      <c r="E17" s="9">
        <v>1366862</v>
      </c>
      <c r="F17" s="7">
        <v>1360301</v>
      </c>
      <c r="G17" s="8">
        <v>6561</v>
      </c>
      <c r="I17" s="5">
        <f t="shared" si="0"/>
        <v>94970</v>
      </c>
      <c r="J17" s="21">
        <f t="shared" si="1"/>
        <v>6.9815430555443245E-2</v>
      </c>
      <c r="K17">
        <f t="shared" si="2"/>
        <v>35</v>
      </c>
      <c r="L17">
        <f t="shared" si="3"/>
        <v>24</v>
      </c>
      <c r="M17">
        <f t="shared" si="4"/>
        <v>40</v>
      </c>
      <c r="N17" s="21">
        <f t="shared" si="7"/>
        <v>6.8240246637919555E-2</v>
      </c>
      <c r="O17" s="5">
        <f t="shared" si="8"/>
        <v>1559777.1090051518</v>
      </c>
    </row>
    <row r="18" spans="1:15" x14ac:dyDescent="0.25">
      <c r="A18" s="3" t="s">
        <v>25</v>
      </c>
      <c r="B18" s="4">
        <v>1841377</v>
      </c>
      <c r="C18" s="4">
        <v>1839106</v>
      </c>
      <c r="D18" s="5">
        <v>2271</v>
      </c>
      <c r="E18" s="9">
        <v>1573499</v>
      </c>
      <c r="F18" s="7">
        <v>1567582</v>
      </c>
      <c r="G18" s="8">
        <v>5917</v>
      </c>
      <c r="I18" s="5">
        <f t="shared" si="0"/>
        <v>271524</v>
      </c>
      <c r="J18" s="21">
        <f t="shared" si="1"/>
        <v>0.17321199146200963</v>
      </c>
      <c r="K18">
        <f t="shared" si="2"/>
        <v>22</v>
      </c>
      <c r="L18">
        <f t="shared" si="3"/>
        <v>2</v>
      </c>
      <c r="M18">
        <f t="shared" si="4"/>
        <v>38</v>
      </c>
      <c r="N18" s="21">
        <f t="shared" si="7"/>
        <v>0.17024351461297402</v>
      </c>
      <c r="O18" s="30">
        <f t="shared" si="8"/>
        <v>2154859.4922074941</v>
      </c>
    </row>
    <row r="19" spans="1:15" x14ac:dyDescent="0.25">
      <c r="A19" s="3" t="s">
        <v>26</v>
      </c>
      <c r="B19" s="4">
        <v>12822739</v>
      </c>
      <c r="C19" s="4">
        <v>12812508</v>
      </c>
      <c r="D19" s="5">
        <v>10231</v>
      </c>
      <c r="E19" s="9">
        <v>12864380</v>
      </c>
      <c r="F19" s="7">
        <v>12830632</v>
      </c>
      <c r="G19" s="8">
        <v>33748</v>
      </c>
      <c r="I19" s="5">
        <f t="shared" si="0"/>
        <v>-18124</v>
      </c>
      <c r="J19" s="21">
        <f t="shared" si="1"/>
        <v>-1.4125570743514428E-3</v>
      </c>
      <c r="K19">
        <f t="shared" si="2"/>
        <v>50</v>
      </c>
      <c r="L19">
        <f t="shared" si="3"/>
        <v>49</v>
      </c>
      <c r="M19">
        <f t="shared" si="4"/>
        <v>6</v>
      </c>
      <c r="N19" s="21">
        <f t="shared" si="7"/>
        <v>-3.2369224167818427E-3</v>
      </c>
      <c r="O19" s="5">
        <f t="shared" si="8"/>
        <v>12781232.788686357</v>
      </c>
    </row>
    <row r="20" spans="1:15" x14ac:dyDescent="0.25">
      <c r="A20" s="3" t="s">
        <v>27</v>
      </c>
      <c r="B20" s="4">
        <v>6790280</v>
      </c>
      <c r="C20" s="4">
        <v>6785528</v>
      </c>
      <c r="D20" s="5">
        <v>4752</v>
      </c>
      <c r="E20" s="9">
        <v>6501582</v>
      </c>
      <c r="F20" s="7">
        <v>6483802</v>
      </c>
      <c r="G20" s="8">
        <v>17780</v>
      </c>
      <c r="I20" s="5">
        <f t="shared" si="0"/>
        <v>301726</v>
      </c>
      <c r="J20" s="21">
        <f t="shared" si="1"/>
        <v>4.6535350709352323E-2</v>
      </c>
      <c r="K20">
        <f t="shared" si="2"/>
        <v>20</v>
      </c>
      <c r="L20">
        <f t="shared" si="3"/>
        <v>30</v>
      </c>
      <c r="M20">
        <f t="shared" si="4"/>
        <v>17</v>
      </c>
      <c r="N20" s="21">
        <f t="shared" si="7"/>
        <v>4.4404269606997192E-2</v>
      </c>
      <c r="O20" s="5">
        <f t="shared" si="8"/>
        <v>7091797.4238270018</v>
      </c>
    </row>
    <row r="21" spans="1:15" x14ac:dyDescent="0.25">
      <c r="A21" s="3" t="s">
        <v>28</v>
      </c>
      <c r="B21" s="4">
        <v>3192406</v>
      </c>
      <c r="C21" s="4">
        <v>3190369</v>
      </c>
      <c r="D21" s="5">
        <v>2037</v>
      </c>
      <c r="E21" s="9">
        <v>3053787</v>
      </c>
      <c r="F21" s="7">
        <v>3046355</v>
      </c>
      <c r="G21" s="8">
        <v>7432</v>
      </c>
      <c r="I21" s="5">
        <f t="shared" si="0"/>
        <v>144014</v>
      </c>
      <c r="J21" s="21">
        <f t="shared" si="1"/>
        <v>4.7274201463716477E-2</v>
      </c>
      <c r="K21">
        <f t="shared" si="2"/>
        <v>30</v>
      </c>
      <c r="L21">
        <f t="shared" si="3"/>
        <v>29</v>
      </c>
      <c r="M21">
        <f t="shared" si="4"/>
        <v>31</v>
      </c>
      <c r="N21" s="21">
        <f t="shared" si="7"/>
        <v>4.5392491355814926E-2</v>
      </c>
      <c r="O21" s="5">
        <f t="shared" si="8"/>
        <v>3337317.2617592518</v>
      </c>
    </row>
    <row r="22" spans="1:15" x14ac:dyDescent="0.25">
      <c r="A22" s="3" t="s">
        <v>29</v>
      </c>
      <c r="B22" s="4">
        <v>2940865</v>
      </c>
      <c r="C22" s="4">
        <v>2937880</v>
      </c>
      <c r="D22" s="5">
        <v>2985</v>
      </c>
      <c r="E22" s="9">
        <v>2863813</v>
      </c>
      <c r="F22" s="7">
        <v>2853118</v>
      </c>
      <c r="G22" s="8">
        <v>10695</v>
      </c>
      <c r="I22" s="5">
        <f t="shared" si="0"/>
        <v>84762</v>
      </c>
      <c r="J22" s="21">
        <f t="shared" si="1"/>
        <v>2.9708550434997781E-2</v>
      </c>
      <c r="K22">
        <f t="shared" si="2"/>
        <v>39</v>
      </c>
      <c r="L22">
        <f t="shared" si="3"/>
        <v>38</v>
      </c>
      <c r="M22">
        <f t="shared" si="4"/>
        <v>35</v>
      </c>
      <c r="N22" s="21">
        <f t="shared" si="7"/>
        <v>2.6905388026383009E-2</v>
      </c>
      <c r="O22" s="5">
        <f t="shared" si="8"/>
        <v>3019990.1139582088</v>
      </c>
    </row>
    <row r="23" spans="1:15" x14ac:dyDescent="0.25">
      <c r="A23" s="3" t="s">
        <v>30</v>
      </c>
      <c r="B23" s="4">
        <v>4509342</v>
      </c>
      <c r="C23" s="4">
        <v>4505836</v>
      </c>
      <c r="D23" s="5">
        <v>3506</v>
      </c>
      <c r="E23" s="9">
        <v>4350606</v>
      </c>
      <c r="F23" s="7">
        <v>4339367</v>
      </c>
      <c r="G23" s="8">
        <v>11239</v>
      </c>
      <c r="I23" s="5">
        <f t="shared" si="0"/>
        <v>166469</v>
      </c>
      <c r="J23" s="21">
        <f t="shared" si="1"/>
        <v>3.8362507711378183E-2</v>
      </c>
      <c r="K23">
        <f t="shared" si="2"/>
        <v>28</v>
      </c>
      <c r="L23">
        <f t="shared" si="3"/>
        <v>34</v>
      </c>
      <c r="M23">
        <f t="shared" si="4"/>
        <v>26</v>
      </c>
      <c r="N23" s="21">
        <f t="shared" si="7"/>
        <v>3.6485951612258156E-2</v>
      </c>
      <c r="O23" s="5">
        <f t="shared" si="8"/>
        <v>4673869.6340151234</v>
      </c>
    </row>
    <row r="24" spans="1:15" x14ac:dyDescent="0.25">
      <c r="A24" s="3" t="s">
        <v>31</v>
      </c>
      <c r="B24" s="4">
        <v>4661468</v>
      </c>
      <c r="C24" s="4">
        <v>4657757</v>
      </c>
      <c r="D24" s="5">
        <v>3711</v>
      </c>
      <c r="E24" s="9">
        <v>4553962</v>
      </c>
      <c r="F24" s="7">
        <v>4533372</v>
      </c>
      <c r="G24" s="8">
        <v>20590</v>
      </c>
      <c r="I24" s="5">
        <f t="shared" si="0"/>
        <v>124385</v>
      </c>
      <c r="J24" s="21">
        <f t="shared" si="1"/>
        <v>2.7437633620183827E-2</v>
      </c>
      <c r="K24">
        <f t="shared" si="2"/>
        <v>32</v>
      </c>
      <c r="L24">
        <f t="shared" si="3"/>
        <v>42</v>
      </c>
      <c r="M24">
        <f t="shared" si="4"/>
        <v>25</v>
      </c>
      <c r="N24" s="21">
        <f t="shared" si="7"/>
        <v>2.3607135940089091E-2</v>
      </c>
      <c r="O24" s="5">
        <f t="shared" si="8"/>
        <v>4771511.9087563753</v>
      </c>
    </row>
    <row r="25" spans="1:15" x14ac:dyDescent="0.25">
      <c r="A25" s="3" t="s">
        <v>32</v>
      </c>
      <c r="B25" s="4">
        <v>1363582</v>
      </c>
      <c r="C25" s="4">
        <v>1362359</v>
      </c>
      <c r="D25" s="5">
        <v>1223</v>
      </c>
      <c r="E25" s="9">
        <v>1333074</v>
      </c>
      <c r="F25" s="7">
        <v>1328361</v>
      </c>
      <c r="G25" s="8">
        <v>4713</v>
      </c>
      <c r="I25" s="5">
        <f t="shared" si="0"/>
        <v>33998</v>
      </c>
      <c r="J25" s="21">
        <f t="shared" si="1"/>
        <v>2.5593946223955687E-2</v>
      </c>
      <c r="K25">
        <f t="shared" si="2"/>
        <v>44</v>
      </c>
      <c r="L25">
        <f t="shared" si="3"/>
        <v>43</v>
      </c>
      <c r="M25">
        <f t="shared" si="4"/>
        <v>42</v>
      </c>
      <c r="N25" s="21">
        <f t="shared" si="7"/>
        <v>2.2885451220262341E-2</v>
      </c>
      <c r="O25" s="5">
        <f t="shared" si="8"/>
        <v>1394788.1893458278</v>
      </c>
    </row>
    <row r="26" spans="1:15" x14ac:dyDescent="0.25">
      <c r="A26" s="3" t="s">
        <v>33</v>
      </c>
      <c r="B26" s="4">
        <v>6185278</v>
      </c>
      <c r="C26" s="4">
        <v>6177224</v>
      </c>
      <c r="D26" s="5">
        <v>8054</v>
      </c>
      <c r="E26" s="9">
        <v>5789929</v>
      </c>
      <c r="F26" s="7">
        <v>5773552</v>
      </c>
      <c r="G26" s="8">
        <v>16377</v>
      </c>
      <c r="I26" s="5">
        <f t="shared" si="0"/>
        <v>403672</v>
      </c>
      <c r="J26" s="21">
        <f t="shared" si="1"/>
        <v>6.9917444235368456E-2</v>
      </c>
      <c r="K26">
        <f t="shared" si="2"/>
        <v>18</v>
      </c>
      <c r="L26">
        <f t="shared" si="3"/>
        <v>23</v>
      </c>
      <c r="M26">
        <f t="shared" si="4"/>
        <v>18</v>
      </c>
      <c r="N26" s="21">
        <f t="shared" si="7"/>
        <v>6.8282184462020168E-2</v>
      </c>
      <c r="O26" s="5">
        <f t="shared" si="8"/>
        <v>6607622.2933448758</v>
      </c>
    </row>
    <row r="27" spans="1:15" x14ac:dyDescent="0.25">
      <c r="A27" s="3" t="s">
        <v>34</v>
      </c>
      <c r="B27" s="4">
        <v>7033469</v>
      </c>
      <c r="C27" s="4">
        <v>7029917</v>
      </c>
      <c r="D27" s="5">
        <v>3552</v>
      </c>
      <c r="E27" s="9">
        <v>6559644</v>
      </c>
      <c r="F27" s="7">
        <v>6547629</v>
      </c>
      <c r="G27" s="8">
        <v>12015</v>
      </c>
      <c r="I27" s="5">
        <f t="shared" si="0"/>
        <v>482288</v>
      </c>
      <c r="J27" s="21">
        <f t="shared" si="1"/>
        <v>7.3658418948294113E-2</v>
      </c>
      <c r="K27">
        <f t="shared" si="2"/>
        <v>15</v>
      </c>
      <c r="L27">
        <f t="shared" si="3"/>
        <v>22</v>
      </c>
      <c r="M27">
        <f t="shared" si="4"/>
        <v>15</v>
      </c>
      <c r="N27" s="21">
        <f t="shared" si="7"/>
        <v>7.2233340711782529E-2</v>
      </c>
      <c r="O27" s="5">
        <f t="shared" si="8"/>
        <v>7541519.9626627602</v>
      </c>
    </row>
    <row r="28" spans="1:15" x14ac:dyDescent="0.25">
      <c r="A28" s="3" t="s">
        <v>35</v>
      </c>
      <c r="B28" s="4">
        <v>10084442</v>
      </c>
      <c r="C28" s="4">
        <v>10077331</v>
      </c>
      <c r="D28" s="5">
        <v>7111</v>
      </c>
      <c r="E28" s="9">
        <v>9911626</v>
      </c>
      <c r="F28" s="7">
        <v>9883640</v>
      </c>
      <c r="G28" s="8">
        <v>27986</v>
      </c>
      <c r="I28" s="5">
        <f t="shared" si="0"/>
        <v>193691</v>
      </c>
      <c r="J28" s="21">
        <f t="shared" si="1"/>
        <v>1.9597132230635677E-2</v>
      </c>
      <c r="K28">
        <f t="shared" si="2"/>
        <v>27</v>
      </c>
      <c r="L28">
        <f t="shared" si="3"/>
        <v>47</v>
      </c>
      <c r="M28">
        <f t="shared" si="4"/>
        <v>10</v>
      </c>
      <c r="N28" s="21">
        <f t="shared" si="7"/>
        <v>1.743568613262849E-2</v>
      </c>
      <c r="O28" s="5">
        <f t="shared" si="8"/>
        <v>10260271.165534697</v>
      </c>
    </row>
    <row r="29" spans="1:15" x14ac:dyDescent="0.25">
      <c r="A29" s="3" t="s">
        <v>36</v>
      </c>
      <c r="B29" s="4">
        <v>5709752</v>
      </c>
      <c r="C29" s="4">
        <v>5706494</v>
      </c>
      <c r="D29" s="5">
        <v>3258</v>
      </c>
      <c r="E29" s="9">
        <v>5314879</v>
      </c>
      <c r="F29" s="7">
        <v>5303925</v>
      </c>
      <c r="G29" s="8">
        <v>10954</v>
      </c>
      <c r="I29" s="5">
        <f t="shared" si="0"/>
        <v>402569</v>
      </c>
      <c r="J29" s="21">
        <f t="shared" si="1"/>
        <v>7.5900205979534022E-2</v>
      </c>
      <c r="K29">
        <f t="shared" si="2"/>
        <v>19</v>
      </c>
      <c r="L29">
        <f t="shared" si="3"/>
        <v>20</v>
      </c>
      <c r="M29">
        <f t="shared" si="4"/>
        <v>22</v>
      </c>
      <c r="N29" s="21">
        <f t="shared" si="7"/>
        <v>7.4295764776582868E-2</v>
      </c>
      <c r="O29" s="5">
        <f t="shared" si="8"/>
        <v>6133962.3915246241</v>
      </c>
    </row>
    <row r="30" spans="1:15" x14ac:dyDescent="0.25">
      <c r="A30" s="3" t="s">
        <v>37</v>
      </c>
      <c r="B30" s="4">
        <v>2963914</v>
      </c>
      <c r="C30" s="4">
        <v>2961279</v>
      </c>
      <c r="D30" s="5">
        <v>2635</v>
      </c>
      <c r="E30" s="9">
        <v>2978240</v>
      </c>
      <c r="F30" s="7">
        <v>2967297</v>
      </c>
      <c r="G30" s="8">
        <v>10943</v>
      </c>
      <c r="I30" s="5">
        <f t="shared" si="0"/>
        <v>-6018</v>
      </c>
      <c r="J30" s="21">
        <f t="shared" si="1"/>
        <v>-2.0281084097749568E-3</v>
      </c>
      <c r="K30">
        <f t="shared" si="2"/>
        <v>49</v>
      </c>
      <c r="L30">
        <f t="shared" si="3"/>
        <v>50</v>
      </c>
      <c r="M30">
        <f t="shared" si="4"/>
        <v>34</v>
      </c>
      <c r="N30" s="21">
        <f t="shared" si="7"/>
        <v>-4.8102234876974317E-3</v>
      </c>
      <c r="O30" s="5">
        <f t="shared" si="8"/>
        <v>2949656.9112616847</v>
      </c>
    </row>
    <row r="31" spans="1:15" x14ac:dyDescent="0.25">
      <c r="A31" s="3" t="s">
        <v>38</v>
      </c>
      <c r="B31" s="4">
        <v>6160281</v>
      </c>
      <c r="C31" s="4">
        <v>6154913</v>
      </c>
      <c r="D31" s="5">
        <v>5368</v>
      </c>
      <c r="E31" s="9">
        <v>6011478</v>
      </c>
      <c r="F31" s="7">
        <v>5988927</v>
      </c>
      <c r="G31" s="8">
        <v>22551</v>
      </c>
      <c r="I31" s="5">
        <f t="shared" si="0"/>
        <v>165986</v>
      </c>
      <c r="J31" s="21">
        <f t="shared" si="1"/>
        <v>2.771548225583648E-2</v>
      </c>
      <c r="K31">
        <f t="shared" si="2"/>
        <v>29</v>
      </c>
      <c r="L31">
        <f t="shared" si="3"/>
        <v>40</v>
      </c>
      <c r="M31">
        <f t="shared" si="4"/>
        <v>19</v>
      </c>
      <c r="N31" s="21">
        <f t="shared" si="7"/>
        <v>2.4753147229350254E-2</v>
      </c>
      <c r="O31" s="5">
        <f t="shared" si="8"/>
        <v>6312767.3425671691</v>
      </c>
    </row>
    <row r="32" spans="1:15" x14ac:dyDescent="0.25">
      <c r="A32" s="3" t="s">
        <v>39</v>
      </c>
      <c r="B32" s="4">
        <v>1085407</v>
      </c>
      <c r="C32" s="4">
        <v>1084225</v>
      </c>
      <c r="D32" s="5">
        <v>1182</v>
      </c>
      <c r="E32" s="9">
        <v>994416</v>
      </c>
      <c r="F32" s="7">
        <v>989415</v>
      </c>
      <c r="G32" s="8">
        <v>5001</v>
      </c>
      <c r="I32" s="5">
        <f t="shared" si="0"/>
        <v>94810</v>
      </c>
      <c r="J32" s="21">
        <f t="shared" si="1"/>
        <v>9.5824300217805469E-2</v>
      </c>
      <c r="K32">
        <f t="shared" si="2"/>
        <v>36</v>
      </c>
      <c r="L32">
        <f t="shared" si="3"/>
        <v>15</v>
      </c>
      <c r="M32">
        <f t="shared" si="4"/>
        <v>44</v>
      </c>
      <c r="N32" s="21">
        <f t="shared" si="7"/>
        <v>9.1501946871329509E-2</v>
      </c>
      <c r="O32" s="5">
        <f t="shared" si="8"/>
        <v>1184723.853647769</v>
      </c>
    </row>
    <row r="33" spans="1:15" x14ac:dyDescent="0.25">
      <c r="A33" s="22" t="s">
        <v>40</v>
      </c>
      <c r="B33" s="23">
        <v>1963333</v>
      </c>
      <c r="C33" s="23">
        <v>1961504</v>
      </c>
      <c r="D33" s="24">
        <v>1829</v>
      </c>
      <c r="E33" s="25">
        <v>1831825</v>
      </c>
      <c r="F33" s="25">
        <v>1826341</v>
      </c>
      <c r="G33" s="26">
        <v>5484</v>
      </c>
      <c r="H33" s="27"/>
      <c r="I33" s="24">
        <f t="shared" si="0"/>
        <v>135163</v>
      </c>
      <c r="J33" s="28">
        <f t="shared" si="1"/>
        <v>7.4007537475203153E-2</v>
      </c>
      <c r="K33" s="27">
        <f t="shared" si="2"/>
        <v>31</v>
      </c>
      <c r="L33" s="27">
        <f t="shared" si="3"/>
        <v>21</v>
      </c>
      <c r="M33" s="27">
        <f t="shared" si="4"/>
        <v>37</v>
      </c>
      <c r="N33" s="28">
        <f t="shared" si="7"/>
        <v>7.179070053089133E-2</v>
      </c>
      <c r="O33" s="24">
        <f t="shared" si="8"/>
        <v>2104282.0514454166</v>
      </c>
    </row>
    <row r="34" spans="1:15" x14ac:dyDescent="0.25">
      <c r="A34" s="3" t="s">
        <v>41</v>
      </c>
      <c r="B34" s="4">
        <v>3108462</v>
      </c>
      <c r="C34" s="4">
        <v>3104614</v>
      </c>
      <c r="D34" s="5">
        <v>3848</v>
      </c>
      <c r="E34" s="9">
        <v>2709432</v>
      </c>
      <c r="F34" s="7">
        <v>2700551</v>
      </c>
      <c r="G34" s="8">
        <v>8881</v>
      </c>
      <c r="I34" s="5">
        <f t="shared" si="0"/>
        <v>404063</v>
      </c>
      <c r="J34" s="21">
        <f t="shared" si="1"/>
        <v>0.14962242890432359</v>
      </c>
      <c r="K34">
        <f t="shared" si="2"/>
        <v>17</v>
      </c>
      <c r="L34">
        <f t="shared" si="3"/>
        <v>5</v>
      </c>
      <c r="M34">
        <f t="shared" si="4"/>
        <v>32</v>
      </c>
      <c r="N34" s="21">
        <f t="shared" si="7"/>
        <v>0.1472744102823027</v>
      </c>
      <c r="O34" s="5">
        <f t="shared" si="8"/>
        <v>3566258.9079349474</v>
      </c>
    </row>
    <row r="35" spans="1:15" x14ac:dyDescent="0.25">
      <c r="A35" s="3" t="s">
        <v>42</v>
      </c>
      <c r="B35" s="4">
        <v>1379089</v>
      </c>
      <c r="C35" s="4">
        <v>1377529</v>
      </c>
      <c r="D35" s="5">
        <v>1560</v>
      </c>
      <c r="E35" s="9">
        <v>1321445</v>
      </c>
      <c r="F35" s="7">
        <v>1316470</v>
      </c>
      <c r="G35" s="8">
        <v>4975</v>
      </c>
      <c r="I35" s="5">
        <f t="shared" si="0"/>
        <v>61059</v>
      </c>
      <c r="J35" s="21">
        <f t="shared" si="1"/>
        <v>4.6380851823436917E-2</v>
      </c>
      <c r="K35">
        <f t="shared" si="2"/>
        <v>41</v>
      </c>
      <c r="L35">
        <f t="shared" si="3"/>
        <v>31</v>
      </c>
      <c r="M35">
        <f t="shared" si="4"/>
        <v>41</v>
      </c>
      <c r="N35" s="21">
        <f t="shared" si="7"/>
        <v>4.3621944159613152E-2</v>
      </c>
      <c r="O35" s="5">
        <f t="shared" si="8"/>
        <v>1439247.5433491366</v>
      </c>
    </row>
    <row r="36" spans="1:15" x14ac:dyDescent="0.25">
      <c r="A36" s="3" t="s">
        <v>43</v>
      </c>
      <c r="B36" s="4">
        <v>9294493</v>
      </c>
      <c r="C36" s="4">
        <v>9288994</v>
      </c>
      <c r="D36" s="5">
        <v>5499</v>
      </c>
      <c r="E36" s="9">
        <v>8807501</v>
      </c>
      <c r="F36" s="7">
        <v>8791894</v>
      </c>
      <c r="G36" s="8">
        <v>15607</v>
      </c>
      <c r="I36" s="5">
        <f t="shared" si="0"/>
        <v>497100</v>
      </c>
      <c r="J36" s="21">
        <f t="shared" si="1"/>
        <v>5.6540718075081431E-2</v>
      </c>
      <c r="K36">
        <f t="shared" si="2"/>
        <v>13</v>
      </c>
      <c r="L36">
        <f t="shared" si="3"/>
        <v>26</v>
      </c>
      <c r="M36">
        <f t="shared" si="4"/>
        <v>11</v>
      </c>
      <c r="N36" s="21">
        <f t="shared" si="7"/>
        <v>5.5292869112362295E-2</v>
      </c>
      <c r="O36" s="5">
        <f t="shared" si="8"/>
        <v>9808412.1849147659</v>
      </c>
    </row>
    <row r="37" spans="1:15" x14ac:dyDescent="0.25">
      <c r="A37" s="11" t="s">
        <v>44</v>
      </c>
      <c r="B37" s="4">
        <v>2120220</v>
      </c>
      <c r="C37" s="4">
        <v>2117522</v>
      </c>
      <c r="D37" s="5">
        <v>2698</v>
      </c>
      <c r="E37" s="9">
        <v>2067273</v>
      </c>
      <c r="F37" s="7">
        <v>2059179</v>
      </c>
      <c r="G37" s="8">
        <v>8094</v>
      </c>
      <c r="I37" s="5">
        <f t="shared" si="0"/>
        <v>58343</v>
      </c>
      <c r="J37" s="21">
        <f t="shared" si="1"/>
        <v>2.8333136653005884E-2</v>
      </c>
      <c r="K37">
        <f t="shared" si="2"/>
        <v>42</v>
      </c>
      <c r="L37">
        <f t="shared" si="3"/>
        <v>39</v>
      </c>
      <c r="M37">
        <f t="shared" si="4"/>
        <v>36</v>
      </c>
      <c r="N37" s="21">
        <f t="shared" si="7"/>
        <v>2.5612001898152784E-2</v>
      </c>
      <c r="O37" s="5">
        <f t="shared" si="8"/>
        <v>2174523.0786645012</v>
      </c>
    </row>
    <row r="38" spans="1:15" x14ac:dyDescent="0.25">
      <c r="A38" s="3" t="s">
        <v>45</v>
      </c>
      <c r="B38" s="4">
        <v>20215751</v>
      </c>
      <c r="C38" s="4">
        <v>20201249</v>
      </c>
      <c r="D38" s="5">
        <v>14502</v>
      </c>
      <c r="E38" s="9">
        <v>19421055</v>
      </c>
      <c r="F38" s="7">
        <v>19378102</v>
      </c>
      <c r="G38" s="8">
        <v>42953</v>
      </c>
      <c r="I38" s="5">
        <f t="shared" ref="I38:I56" si="9">C38-F38</f>
        <v>823147</v>
      </c>
      <c r="J38" s="21">
        <f t="shared" ref="J38:J56" si="10">I38/F38</f>
        <v>4.2478205553877255E-2</v>
      </c>
      <c r="K38">
        <f t="shared" ref="K38:K56" si="11">RANK(I38,I$6:I$56)</f>
        <v>7</v>
      </c>
      <c r="L38">
        <f t="shared" ref="L38:L56" si="12">RANK(J38,J$6:J$56)</f>
        <v>33</v>
      </c>
      <c r="M38">
        <f t="shared" ref="M38:M56" si="13">RANK(C38,C$6:C$56)</f>
        <v>4</v>
      </c>
      <c r="N38" s="21">
        <f t="shared" si="7"/>
        <v>4.091930124290364E-2</v>
      </c>
      <c r="O38" s="5">
        <f t="shared" si="8"/>
        <v>21042965.405020531</v>
      </c>
    </row>
    <row r="39" spans="1:15" x14ac:dyDescent="0.25">
      <c r="A39" s="3" t="s">
        <v>46</v>
      </c>
      <c r="B39" s="4">
        <v>10453948</v>
      </c>
      <c r="C39" s="4">
        <v>10439388</v>
      </c>
      <c r="D39" s="5">
        <v>14560</v>
      </c>
      <c r="E39" s="9">
        <v>9565781</v>
      </c>
      <c r="F39" s="7">
        <v>9535483</v>
      </c>
      <c r="G39" s="8">
        <v>30298</v>
      </c>
      <c r="I39" s="5">
        <f t="shared" si="9"/>
        <v>903905</v>
      </c>
      <c r="J39" s="21">
        <f t="shared" si="10"/>
        <v>9.4793834774808988E-2</v>
      </c>
      <c r="K39">
        <f t="shared" si="11"/>
        <v>6</v>
      </c>
      <c r="L39">
        <f t="shared" si="12"/>
        <v>16</v>
      </c>
      <c r="M39">
        <f t="shared" si="13"/>
        <v>9</v>
      </c>
      <c r="N39" s="21">
        <f t="shared" si="7"/>
        <v>9.2848351849159003E-2</v>
      </c>
      <c r="O39" s="5">
        <f t="shared" si="8"/>
        <v>11424579.842116812</v>
      </c>
    </row>
    <row r="40" spans="1:15" x14ac:dyDescent="0.25">
      <c r="A40" s="3" t="s">
        <v>47</v>
      </c>
      <c r="B40" s="4">
        <v>779702</v>
      </c>
      <c r="C40" s="4">
        <v>779094</v>
      </c>
      <c r="D40" s="5">
        <v>608</v>
      </c>
      <c r="E40" s="9">
        <v>675905</v>
      </c>
      <c r="F40" s="7">
        <v>672591</v>
      </c>
      <c r="G40" s="8">
        <v>3314</v>
      </c>
      <c r="I40" s="5">
        <f t="shared" si="9"/>
        <v>106503</v>
      </c>
      <c r="J40" s="21">
        <f t="shared" si="10"/>
        <v>0.15834734630704247</v>
      </c>
      <c r="K40">
        <f t="shared" si="11"/>
        <v>33</v>
      </c>
      <c r="L40">
        <f t="shared" si="12"/>
        <v>4</v>
      </c>
      <c r="M40">
        <f t="shared" si="13"/>
        <v>47</v>
      </c>
      <c r="N40" s="21">
        <f t="shared" si="7"/>
        <v>0.15356743921113175</v>
      </c>
      <c r="O40" s="5">
        <f t="shared" si="8"/>
        <v>899438.83948779781</v>
      </c>
    </row>
    <row r="41" spans="1:15" x14ac:dyDescent="0.25">
      <c r="A41" s="3" t="s">
        <v>48</v>
      </c>
      <c r="B41" s="4">
        <v>11808848</v>
      </c>
      <c r="C41" s="4">
        <v>11799448</v>
      </c>
      <c r="D41" s="5">
        <v>9400</v>
      </c>
      <c r="E41" s="9">
        <v>11568495</v>
      </c>
      <c r="F41" s="7">
        <v>11536504</v>
      </c>
      <c r="G41" s="8">
        <v>31991</v>
      </c>
      <c r="I41" s="5">
        <f t="shared" si="9"/>
        <v>262944</v>
      </c>
      <c r="J41" s="21">
        <f t="shared" si="10"/>
        <v>2.2792346797608703E-2</v>
      </c>
      <c r="K41">
        <f t="shared" si="11"/>
        <v>23</v>
      </c>
      <c r="L41">
        <f t="shared" si="12"/>
        <v>46</v>
      </c>
      <c r="M41">
        <f t="shared" si="13"/>
        <v>7</v>
      </c>
      <c r="N41" s="21">
        <f t="shared" si="7"/>
        <v>2.0776514144666181E-2</v>
      </c>
      <c r="O41" s="5">
        <f t="shared" si="8"/>
        <v>12054194.697504211</v>
      </c>
    </row>
    <row r="42" spans="1:15" x14ac:dyDescent="0.25">
      <c r="A42" s="3" t="s">
        <v>49</v>
      </c>
      <c r="B42" s="4">
        <v>3963516</v>
      </c>
      <c r="C42" s="4">
        <v>3959353</v>
      </c>
      <c r="D42" s="5">
        <v>4163</v>
      </c>
      <c r="E42" s="9">
        <v>3764882</v>
      </c>
      <c r="F42" s="7">
        <v>3751351</v>
      </c>
      <c r="G42" s="8">
        <v>13531</v>
      </c>
      <c r="I42" s="5">
        <f t="shared" si="9"/>
        <v>208002</v>
      </c>
      <c r="J42" s="21">
        <f t="shared" si="10"/>
        <v>5.5447224213356731E-2</v>
      </c>
      <c r="K42">
        <f t="shared" si="11"/>
        <v>25</v>
      </c>
      <c r="L42">
        <f t="shared" si="12"/>
        <v>27</v>
      </c>
      <c r="M42">
        <f t="shared" si="13"/>
        <v>28</v>
      </c>
      <c r="N42" s="21">
        <f t="shared" si="7"/>
        <v>5.2759688085841736E-2</v>
      </c>
      <c r="O42" s="5">
        <f t="shared" si="8"/>
        <v>4172629.8678832427</v>
      </c>
    </row>
    <row r="43" spans="1:15" x14ac:dyDescent="0.25">
      <c r="A43" s="3" t="s">
        <v>50</v>
      </c>
      <c r="B43" s="4">
        <v>4241500</v>
      </c>
      <c r="C43" s="4">
        <v>4237256</v>
      </c>
      <c r="D43" s="5">
        <v>4244</v>
      </c>
      <c r="E43" s="9">
        <v>3848606</v>
      </c>
      <c r="F43" s="7">
        <v>3831074</v>
      </c>
      <c r="G43" s="8">
        <v>17532</v>
      </c>
      <c r="I43" s="5">
        <f t="shared" si="9"/>
        <v>406182</v>
      </c>
      <c r="J43" s="21">
        <f t="shared" si="10"/>
        <v>0.1060230107797448</v>
      </c>
      <c r="K43">
        <f t="shared" si="11"/>
        <v>16</v>
      </c>
      <c r="L43">
        <f t="shared" si="12"/>
        <v>12</v>
      </c>
      <c r="M43">
        <f t="shared" si="13"/>
        <v>27</v>
      </c>
      <c r="N43" s="21">
        <f t="shared" si="7"/>
        <v>0.10208735318710203</v>
      </c>
      <c r="O43" s="5">
        <f t="shared" si="8"/>
        <v>4674503.5085430937</v>
      </c>
    </row>
    <row r="44" spans="1:15" x14ac:dyDescent="0.25">
      <c r="A44" s="3" t="s">
        <v>51</v>
      </c>
      <c r="B44" s="4">
        <v>13011844</v>
      </c>
      <c r="C44" s="4">
        <v>13002700</v>
      </c>
      <c r="D44" s="5">
        <v>9144</v>
      </c>
      <c r="E44" s="9">
        <v>12734905</v>
      </c>
      <c r="F44" s="7">
        <v>12702379</v>
      </c>
      <c r="G44" s="8">
        <v>32526</v>
      </c>
      <c r="I44" s="5">
        <f t="shared" si="9"/>
        <v>300321</v>
      </c>
      <c r="J44" s="21">
        <f t="shared" si="10"/>
        <v>2.3642893980725974E-2</v>
      </c>
      <c r="K44">
        <f t="shared" si="11"/>
        <v>21</v>
      </c>
      <c r="L44">
        <f t="shared" si="12"/>
        <v>44</v>
      </c>
      <c r="M44">
        <f t="shared" si="13"/>
        <v>5</v>
      </c>
      <c r="N44" s="21">
        <f t="shared" si="7"/>
        <v>2.1746451975888318E-2</v>
      </c>
      <c r="O44" s="5">
        <f t="shared" si="8"/>
        <v>13294805.440663751</v>
      </c>
    </row>
    <row r="45" spans="1:15" x14ac:dyDescent="0.25">
      <c r="A45" s="3" t="s">
        <v>52</v>
      </c>
      <c r="B45" s="4">
        <v>1098163</v>
      </c>
      <c r="C45" s="4">
        <v>1097379</v>
      </c>
      <c r="D45" s="5">
        <v>784</v>
      </c>
      <c r="E45" s="9">
        <v>1055247</v>
      </c>
      <c r="F45" s="7">
        <v>1052567</v>
      </c>
      <c r="G45" s="8">
        <v>2680</v>
      </c>
      <c r="I45" s="5">
        <f t="shared" si="9"/>
        <v>44812</v>
      </c>
      <c r="J45" s="21">
        <f t="shared" si="10"/>
        <v>4.2574011915631024E-2</v>
      </c>
      <c r="K45">
        <f t="shared" si="11"/>
        <v>43</v>
      </c>
      <c r="L45">
        <f t="shared" si="12"/>
        <v>32</v>
      </c>
      <c r="M45">
        <f t="shared" si="13"/>
        <v>43</v>
      </c>
      <c r="N45" s="21">
        <f t="shared" si="7"/>
        <v>4.0669151392991404E-2</v>
      </c>
      <c r="O45" s="5">
        <f t="shared" si="8"/>
        <v>1142824.3573011814</v>
      </c>
    </row>
    <row r="46" spans="1:15" x14ac:dyDescent="0.25">
      <c r="A46" s="3" t="s">
        <v>53</v>
      </c>
      <c r="B46" s="4">
        <v>5124712</v>
      </c>
      <c r="C46" s="4">
        <v>5118425</v>
      </c>
      <c r="D46" s="5">
        <v>6287</v>
      </c>
      <c r="E46" s="9">
        <v>4645975</v>
      </c>
      <c r="F46" s="7">
        <v>4625364</v>
      </c>
      <c r="G46" s="8">
        <v>20611</v>
      </c>
      <c r="I46" s="5">
        <f t="shared" si="9"/>
        <v>493061</v>
      </c>
      <c r="J46" s="21">
        <f t="shared" si="10"/>
        <v>0.10659939412335981</v>
      </c>
      <c r="K46">
        <f t="shared" si="11"/>
        <v>14</v>
      </c>
      <c r="L46">
        <f t="shared" si="12"/>
        <v>11</v>
      </c>
      <c r="M46">
        <f t="shared" si="13"/>
        <v>23</v>
      </c>
      <c r="N46" s="21">
        <f t="shared" si="7"/>
        <v>0.10304338701779497</v>
      </c>
      <c r="O46" s="5">
        <f t="shared" si="8"/>
        <v>5652779.6819707379</v>
      </c>
    </row>
    <row r="47" spans="1:15" x14ac:dyDescent="0.25">
      <c r="A47" s="3" t="s">
        <v>54</v>
      </c>
      <c r="B47" s="4">
        <v>887770</v>
      </c>
      <c r="C47" s="4">
        <v>886667</v>
      </c>
      <c r="D47" s="5">
        <v>1103</v>
      </c>
      <c r="E47" s="9">
        <v>819761</v>
      </c>
      <c r="F47" s="7">
        <v>814180</v>
      </c>
      <c r="G47" s="8">
        <v>5581</v>
      </c>
      <c r="I47" s="5">
        <f t="shared" si="9"/>
        <v>72487</v>
      </c>
      <c r="J47" s="21">
        <f t="shared" si="10"/>
        <v>8.903068117615269E-2</v>
      </c>
      <c r="K47">
        <f t="shared" si="11"/>
        <v>40</v>
      </c>
      <c r="L47">
        <f t="shared" si="12"/>
        <v>17</v>
      </c>
      <c r="M47">
        <f t="shared" si="13"/>
        <v>46</v>
      </c>
      <c r="N47" s="21">
        <f t="shared" si="7"/>
        <v>8.2961985261557944E-2</v>
      </c>
      <c r="O47" s="5">
        <f t="shared" si="8"/>
        <v>961421.16165565327</v>
      </c>
    </row>
    <row r="48" spans="1:15" x14ac:dyDescent="0.25">
      <c r="A48" s="3" t="s">
        <v>55</v>
      </c>
      <c r="B48" s="4">
        <v>6916897</v>
      </c>
      <c r="C48" s="4">
        <v>6910840</v>
      </c>
      <c r="D48" s="5">
        <v>6057</v>
      </c>
      <c r="E48" s="9">
        <v>6375431</v>
      </c>
      <c r="F48" s="7">
        <v>6346105</v>
      </c>
      <c r="G48" s="8">
        <v>29326</v>
      </c>
      <c r="I48" s="5">
        <f t="shared" si="9"/>
        <v>564735</v>
      </c>
      <c r="J48" s="21">
        <f t="shared" si="10"/>
        <v>8.8989230401955222E-2</v>
      </c>
      <c r="K48">
        <f t="shared" si="11"/>
        <v>11</v>
      </c>
      <c r="L48">
        <f t="shared" si="12"/>
        <v>18</v>
      </c>
      <c r="M48">
        <f t="shared" si="13"/>
        <v>16</v>
      </c>
      <c r="N48" s="21">
        <f t="shared" si="7"/>
        <v>8.4930101196295585E-2</v>
      </c>
      <c r="O48" s="5">
        <f t="shared" si="8"/>
        <v>7504349.762174353</v>
      </c>
    </row>
    <row r="49" spans="1:15" x14ac:dyDescent="0.25">
      <c r="A49" s="3" t="s">
        <v>56</v>
      </c>
      <c r="B49" s="4">
        <v>29183290</v>
      </c>
      <c r="C49" s="4">
        <v>29145505</v>
      </c>
      <c r="D49" s="5">
        <v>37785</v>
      </c>
      <c r="E49" s="9">
        <v>25268418</v>
      </c>
      <c r="F49" s="7">
        <v>25145561</v>
      </c>
      <c r="G49" s="8">
        <v>122857</v>
      </c>
      <c r="I49" s="5">
        <f t="shared" si="9"/>
        <v>3999944</v>
      </c>
      <c r="J49" s="21">
        <f t="shared" si="10"/>
        <v>0.15907157529712698</v>
      </c>
      <c r="K49">
        <f t="shared" si="11"/>
        <v>1</v>
      </c>
      <c r="L49">
        <f t="shared" si="12"/>
        <v>3</v>
      </c>
      <c r="M49">
        <f t="shared" si="13"/>
        <v>2</v>
      </c>
      <c r="N49" s="21">
        <f t="shared" si="7"/>
        <v>0.15493142467407339</v>
      </c>
      <c r="O49" s="5">
        <f t="shared" si="8"/>
        <v>33704698.696376637</v>
      </c>
    </row>
    <row r="50" spans="1:15" x14ac:dyDescent="0.25">
      <c r="A50" s="3" t="s">
        <v>57</v>
      </c>
      <c r="B50" s="4">
        <v>3275252</v>
      </c>
      <c r="C50" s="4">
        <v>3271616</v>
      </c>
      <c r="D50" s="5">
        <v>3636</v>
      </c>
      <c r="E50" s="9">
        <v>2770765</v>
      </c>
      <c r="F50" s="7">
        <v>2763885</v>
      </c>
      <c r="G50" s="8">
        <v>6880</v>
      </c>
      <c r="I50" s="5">
        <f t="shared" si="9"/>
        <v>507731</v>
      </c>
      <c r="J50" s="21">
        <f t="shared" si="10"/>
        <v>0.18370192681678146</v>
      </c>
      <c r="K50">
        <f t="shared" si="11"/>
        <v>12</v>
      </c>
      <c r="L50">
        <f t="shared" si="12"/>
        <v>1</v>
      </c>
      <c r="M50">
        <f t="shared" si="13"/>
        <v>30</v>
      </c>
      <c r="N50" s="21">
        <f t="shared" si="7"/>
        <v>0.18207498651094553</v>
      </c>
      <c r="O50" s="5">
        <f t="shared" si="8"/>
        <v>3871593.4637199473</v>
      </c>
    </row>
    <row r="51" spans="1:15" x14ac:dyDescent="0.25">
      <c r="A51" s="3" t="s">
        <v>58</v>
      </c>
      <c r="B51" s="4">
        <v>643503</v>
      </c>
      <c r="C51" s="4">
        <v>643077</v>
      </c>
      <c r="D51" s="5">
        <v>426</v>
      </c>
      <c r="E51" s="9">
        <v>630337</v>
      </c>
      <c r="F51" s="7">
        <v>625741</v>
      </c>
      <c r="G51" s="8">
        <v>4596</v>
      </c>
      <c r="I51" s="5">
        <f t="shared" si="9"/>
        <v>17336</v>
      </c>
      <c r="J51" s="21">
        <f t="shared" si="10"/>
        <v>2.7704753244553258E-2</v>
      </c>
      <c r="K51">
        <f t="shared" si="11"/>
        <v>47</v>
      </c>
      <c r="L51">
        <f t="shared" si="12"/>
        <v>41</v>
      </c>
      <c r="M51">
        <f t="shared" si="13"/>
        <v>50</v>
      </c>
      <c r="N51" s="21">
        <f t="shared" si="7"/>
        <v>2.0887239682899784E-2</v>
      </c>
      <c r="O51" s="5">
        <f t="shared" si="8"/>
        <v>656944.00139766512</v>
      </c>
    </row>
    <row r="52" spans="1:15" x14ac:dyDescent="0.25">
      <c r="A52" s="3" t="s">
        <v>59</v>
      </c>
      <c r="B52" s="4">
        <v>8654542</v>
      </c>
      <c r="C52" s="4">
        <v>8631393</v>
      </c>
      <c r="D52" s="5">
        <v>23149</v>
      </c>
      <c r="E52" s="9">
        <v>8037736</v>
      </c>
      <c r="F52" s="7">
        <v>8001024</v>
      </c>
      <c r="G52" s="8">
        <v>36712</v>
      </c>
      <c r="I52" s="5">
        <f t="shared" si="9"/>
        <v>630369</v>
      </c>
      <c r="J52" s="21">
        <f t="shared" si="10"/>
        <v>7.8786040386830486E-2</v>
      </c>
      <c r="K52">
        <f t="shared" si="11"/>
        <v>10</v>
      </c>
      <c r="L52">
        <f t="shared" si="12"/>
        <v>19</v>
      </c>
      <c r="M52">
        <f t="shared" si="13"/>
        <v>12</v>
      </c>
      <c r="N52" s="21">
        <f t="shared" si="7"/>
        <v>7.67387732067836E-2</v>
      </c>
      <c r="O52" s="5">
        <f t="shared" si="8"/>
        <v>9318680.9357465841</v>
      </c>
    </row>
    <row r="53" spans="1:15" x14ac:dyDescent="0.25">
      <c r="A53" s="3" t="s">
        <v>60</v>
      </c>
      <c r="B53" s="4">
        <v>7715946</v>
      </c>
      <c r="C53" s="4">
        <v>7705281</v>
      </c>
      <c r="D53" s="5">
        <v>10665</v>
      </c>
      <c r="E53" s="9">
        <v>6753369</v>
      </c>
      <c r="F53" s="7">
        <v>6724540</v>
      </c>
      <c r="G53" s="8">
        <v>28829</v>
      </c>
      <c r="I53" s="5">
        <f t="shared" si="9"/>
        <v>980741</v>
      </c>
      <c r="J53" s="21">
        <f t="shared" si="10"/>
        <v>0.14584506895638957</v>
      </c>
      <c r="K53">
        <f t="shared" si="11"/>
        <v>5</v>
      </c>
      <c r="L53">
        <f t="shared" si="12"/>
        <v>8</v>
      </c>
      <c r="M53">
        <f t="shared" si="13"/>
        <v>13</v>
      </c>
      <c r="N53" s="21">
        <f t="shared" si="7"/>
        <v>0.14253286026574291</v>
      </c>
      <c r="O53" s="5">
        <f t="shared" si="8"/>
        <v>8815721.8530360181</v>
      </c>
    </row>
    <row r="54" spans="1:15" x14ac:dyDescent="0.25">
      <c r="A54" s="3" t="s">
        <v>61</v>
      </c>
      <c r="B54" s="4">
        <v>1795045</v>
      </c>
      <c r="C54" s="4">
        <v>1793716</v>
      </c>
      <c r="D54" s="29">
        <v>1329</v>
      </c>
      <c r="E54" s="9">
        <v>1859815</v>
      </c>
      <c r="F54" s="7">
        <v>1852994</v>
      </c>
      <c r="G54" s="8">
        <v>6821</v>
      </c>
      <c r="I54" s="5">
        <f t="shared" si="9"/>
        <v>-59278</v>
      </c>
      <c r="J54" s="21">
        <f t="shared" si="10"/>
        <v>-3.1990389607305797E-2</v>
      </c>
      <c r="K54">
        <f t="shared" si="11"/>
        <v>51</v>
      </c>
      <c r="L54">
        <f t="shared" si="12"/>
        <v>51</v>
      </c>
      <c r="M54">
        <f t="shared" si="13"/>
        <v>39</v>
      </c>
      <c r="N54" s="21">
        <f t="shared" si="7"/>
        <v>-3.4826044525934033E-2</v>
      </c>
      <c r="O54" s="5">
        <f t="shared" si="8"/>
        <v>1732530.6829039447</v>
      </c>
    </row>
    <row r="55" spans="1:15" x14ac:dyDescent="0.25">
      <c r="A55" s="3" t="s">
        <v>62</v>
      </c>
      <c r="B55" s="4">
        <v>5897473</v>
      </c>
      <c r="C55" s="4">
        <v>5893718</v>
      </c>
      <c r="D55" s="5">
        <v>3755</v>
      </c>
      <c r="E55" s="9">
        <v>5698230</v>
      </c>
      <c r="F55" s="7">
        <v>5686986</v>
      </c>
      <c r="G55" s="8">
        <v>11244</v>
      </c>
      <c r="I55" s="5">
        <f t="shared" si="9"/>
        <v>206732</v>
      </c>
      <c r="J55" s="21">
        <f t="shared" si="10"/>
        <v>3.635176875765124E-2</v>
      </c>
      <c r="K55">
        <f t="shared" si="11"/>
        <v>26</v>
      </c>
      <c r="L55">
        <f t="shared" si="12"/>
        <v>35</v>
      </c>
      <c r="M55">
        <f t="shared" si="13"/>
        <v>20</v>
      </c>
      <c r="N55" s="21">
        <f t="shared" si="7"/>
        <v>3.49657700724611E-2</v>
      </c>
      <c r="O55" s="5">
        <f t="shared" si="8"/>
        <v>6103682.6849265471</v>
      </c>
    </row>
    <row r="56" spans="1:15" x14ac:dyDescent="0.25">
      <c r="A56" s="3" t="s">
        <v>63</v>
      </c>
      <c r="B56" s="4">
        <v>577719</v>
      </c>
      <c r="C56" s="4">
        <v>576851</v>
      </c>
      <c r="D56" s="12">
        <v>868</v>
      </c>
      <c r="E56" s="9">
        <v>568300</v>
      </c>
      <c r="F56" s="7">
        <v>563626</v>
      </c>
      <c r="G56" s="8">
        <v>4674</v>
      </c>
      <c r="I56" s="5">
        <f t="shared" si="9"/>
        <v>13225</v>
      </c>
      <c r="J56" s="21">
        <f t="shared" si="10"/>
        <v>2.3464141114852757E-2</v>
      </c>
      <c r="K56">
        <f t="shared" si="11"/>
        <v>48</v>
      </c>
      <c r="L56">
        <f t="shared" si="12"/>
        <v>45</v>
      </c>
      <c r="M56">
        <f t="shared" si="13"/>
        <v>51</v>
      </c>
      <c r="N56" s="21">
        <f t="shared" si="7"/>
        <v>1.6573992609537215E-2</v>
      </c>
      <c r="O56" s="5">
        <f t="shared" si="8"/>
        <v>587294.11043638922</v>
      </c>
    </row>
    <row r="57" spans="1:15" x14ac:dyDescent="0.25">
      <c r="A57" s="13" t="s">
        <v>64</v>
      </c>
      <c r="B57" s="14">
        <v>331108434</v>
      </c>
      <c r="C57" s="14">
        <v>331449281</v>
      </c>
      <c r="D57" s="5">
        <v>350686</v>
      </c>
      <c r="E57" s="15">
        <v>309183463</v>
      </c>
      <c r="F57" s="15">
        <v>308745538</v>
      </c>
      <c r="G57" s="16">
        <f>SUM(G6:G56)</f>
        <v>1042523</v>
      </c>
      <c r="I57" s="5">
        <f t="shared" ref="I57" si="14">C57-F57</f>
        <v>22703743</v>
      </c>
      <c r="J57" s="21">
        <f t="shared" ref="J57" si="15">I57/F57</f>
        <v>7.3535453004668197E-2</v>
      </c>
      <c r="O57" s="5">
        <f>SUM(O6:O56)</f>
        <v>355338765.88836592</v>
      </c>
    </row>
    <row r="58" spans="1:15" x14ac:dyDescent="0.25">
      <c r="A58" s="17" t="s">
        <v>65</v>
      </c>
      <c r="B58" s="18" t="s">
        <v>21</v>
      </c>
      <c r="C58" s="14">
        <v>3285874</v>
      </c>
      <c r="D58" s="18" t="s">
        <v>21</v>
      </c>
      <c r="E58" s="18" t="s">
        <v>21</v>
      </c>
      <c r="F58" s="15">
        <v>3725789</v>
      </c>
      <c r="G58" s="19" t="s">
        <v>21</v>
      </c>
    </row>
    <row r="59" spans="1:15" x14ac:dyDescent="0.25">
      <c r="A59" s="13" t="s">
        <v>66</v>
      </c>
      <c r="B59" s="18" t="s">
        <v>21</v>
      </c>
      <c r="C59" s="14">
        <v>334735155</v>
      </c>
      <c r="D59" s="18" t="s">
        <v>21</v>
      </c>
      <c r="E59" s="18" t="s">
        <v>21</v>
      </c>
      <c r="F59" s="15">
        <v>312471327</v>
      </c>
      <c r="G59" s="19" t="s">
        <v>21</v>
      </c>
    </row>
    <row r="60" spans="1:15" ht="78.75" customHeight="1" x14ac:dyDescent="0.25">
      <c r="A60" s="59" t="s">
        <v>67</v>
      </c>
      <c r="B60" s="59"/>
      <c r="C60" s="59"/>
      <c r="D60" s="59"/>
      <c r="E60" s="59"/>
      <c r="F60" s="59"/>
      <c r="G60" s="59"/>
    </row>
  </sheetData>
  <sortState ref="A6:O56">
    <sortCondition ref="A6:A56"/>
  </sortState>
  <mergeCells count="12">
    <mergeCell ref="I4:J4"/>
    <mergeCell ref="K4:L4"/>
    <mergeCell ref="M4:M5"/>
    <mergeCell ref="O4:O5"/>
    <mergeCell ref="A60:G60"/>
    <mergeCell ref="N4:N5"/>
    <mergeCell ref="A1:G1"/>
    <mergeCell ref="A2:G2"/>
    <mergeCell ref="A3:G3"/>
    <mergeCell ref="A4:A5"/>
    <mergeCell ref="B4:D4"/>
    <mergeCell ref="E4:G4"/>
  </mergeCells>
  <pageMargins left="0.5" right="0.5" top="0.5" bottom="0.5" header="0" footer="0.5"/>
  <pageSetup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pane ySplit="8" topLeftCell="A9" activePane="bottomLeft" state="frozen"/>
      <selection pane="bottomLeft" activeCell="I12" sqref="I12"/>
    </sheetView>
  </sheetViews>
  <sheetFormatPr defaultRowHeight="13.8" x14ac:dyDescent="0.25"/>
  <cols>
    <col min="1" max="1" width="16.77734375" style="32" customWidth="1"/>
    <col min="2" max="2" width="12.77734375" style="32" customWidth="1"/>
    <col min="3" max="3" width="12.109375" style="32" bestFit="1" customWidth="1"/>
    <col min="4" max="4" width="9.88671875" style="32" customWidth="1"/>
    <col min="5" max="5" width="6.5546875" style="32" customWidth="1"/>
    <col min="6" max="6" width="12.109375" style="32" customWidth="1"/>
    <col min="7" max="7" width="6.109375" style="32" customWidth="1"/>
    <col min="8" max="16384" width="8.88671875" style="32"/>
  </cols>
  <sheetData>
    <row r="1" spans="1:8" ht="15" customHeight="1" x14ac:dyDescent="0.25">
      <c r="A1" s="31" t="s">
        <v>84</v>
      </c>
    </row>
    <row r="2" spans="1:8" ht="15" customHeight="1" x14ac:dyDescent="0.25">
      <c r="A2" s="32" t="s">
        <v>77</v>
      </c>
    </row>
    <row r="3" spans="1:8" ht="15" customHeight="1" x14ac:dyDescent="0.25">
      <c r="A3" s="32" t="s">
        <v>83</v>
      </c>
    </row>
    <row r="4" spans="1:8" ht="42.6" customHeight="1" x14ac:dyDescent="0.25">
      <c r="A4" s="60" t="s">
        <v>85</v>
      </c>
      <c r="B4" s="60"/>
      <c r="C4" s="60"/>
      <c r="D4" s="60"/>
      <c r="E4" s="60"/>
      <c r="F4" s="60"/>
      <c r="G4" s="60"/>
      <c r="H4" s="60"/>
    </row>
    <row r="6" spans="1:8" x14ac:dyDescent="0.25">
      <c r="F6" s="63" t="s">
        <v>88</v>
      </c>
      <c r="G6" s="62"/>
    </row>
    <row r="7" spans="1:8" ht="45" customHeight="1" x14ac:dyDescent="0.25">
      <c r="A7" s="61" t="s">
        <v>81</v>
      </c>
      <c r="B7" s="33" t="s">
        <v>86</v>
      </c>
      <c r="C7" s="33" t="s">
        <v>78</v>
      </c>
      <c r="D7" s="33" t="s">
        <v>79</v>
      </c>
      <c r="E7" s="34" t="s">
        <v>71</v>
      </c>
      <c r="F7" s="34" t="s">
        <v>87</v>
      </c>
      <c r="G7" s="34" t="s">
        <v>71</v>
      </c>
    </row>
    <row r="8" spans="1:8" s="31" customFormat="1" ht="15" customHeight="1" x14ac:dyDescent="0.25">
      <c r="A8" s="44" t="s">
        <v>82</v>
      </c>
      <c r="B8" s="45">
        <v>331449281</v>
      </c>
      <c r="C8" s="46">
        <v>329195580.5</v>
      </c>
      <c r="D8" s="46">
        <f t="shared" ref="D8:D39" si="0">B8-C8</f>
        <v>2253700.5</v>
      </c>
      <c r="E8" s="47" t="s">
        <v>80</v>
      </c>
      <c r="F8" s="48">
        <f>D8/C8</f>
        <v>6.8460837067647086E-3</v>
      </c>
      <c r="G8" s="47" t="s">
        <v>80</v>
      </c>
    </row>
    <row r="9" spans="1:8" ht="15" customHeight="1" x14ac:dyDescent="0.25">
      <c r="A9" s="37" t="s">
        <v>43</v>
      </c>
      <c r="B9" s="38">
        <v>9288994</v>
      </c>
      <c r="C9" s="35">
        <v>8884592.75</v>
      </c>
      <c r="D9" s="35">
        <f>B9-C9</f>
        <v>404401.25</v>
      </c>
      <c r="E9" s="32">
        <f>RANK(D9,D$9:D$59)</f>
        <v>2</v>
      </c>
      <c r="F9" s="36">
        <f>D9/C9</f>
        <v>4.551713976985608E-2</v>
      </c>
      <c r="G9" s="32">
        <f>RANK(F9,F$9:F$59)</f>
        <v>1</v>
      </c>
    </row>
    <row r="10" spans="1:8" ht="15" customHeight="1" x14ac:dyDescent="0.25">
      <c r="A10" s="37" t="s">
        <v>45</v>
      </c>
      <c r="B10" s="38">
        <v>20201249</v>
      </c>
      <c r="C10" s="35">
        <v>19368364.75</v>
      </c>
      <c r="D10" s="35">
        <f>B10-C10</f>
        <v>832884.25</v>
      </c>
      <c r="E10" s="32">
        <f>RANK(D10,D$9:D$59)</f>
        <v>1</v>
      </c>
      <c r="F10" s="36">
        <f>D10/C10</f>
        <v>4.3002300955737628E-2</v>
      </c>
      <c r="G10" s="32">
        <f>RANK(F10,F$9:F$59)</f>
        <v>2</v>
      </c>
    </row>
    <row r="11" spans="1:8" ht="15" customHeight="1" x14ac:dyDescent="0.25">
      <c r="A11" s="37" t="s">
        <v>52</v>
      </c>
      <c r="B11" s="38">
        <v>1097379</v>
      </c>
      <c r="C11" s="35">
        <v>1057383.25</v>
      </c>
      <c r="D11" s="35">
        <f>B11-C11</f>
        <v>39995.75</v>
      </c>
      <c r="E11" s="32">
        <f>RANK(D11,D$9:D$59)</f>
        <v>16</v>
      </c>
      <c r="F11" s="36">
        <f>D11/C11</f>
        <v>3.7825216164526908E-2</v>
      </c>
      <c r="G11" s="32">
        <f>RANK(F11,F$9:F$59)</f>
        <v>3</v>
      </c>
    </row>
    <row r="12" spans="1:8" ht="15" customHeight="1" x14ac:dyDescent="0.25">
      <c r="A12" s="37" t="s">
        <v>24</v>
      </c>
      <c r="B12" s="38">
        <v>1455271</v>
      </c>
      <c r="C12" s="35">
        <v>1409158.25</v>
      </c>
      <c r="D12" s="35">
        <f>B12-C12</f>
        <v>46112.75</v>
      </c>
      <c r="E12" s="32">
        <f>RANK(D12,D$9:D$59)</f>
        <v>15</v>
      </c>
      <c r="F12" s="36">
        <f>D12/C12</f>
        <v>3.2723613547307406E-2</v>
      </c>
      <c r="G12" s="32">
        <f>RANK(F12,F$9:F$59)</f>
        <v>4</v>
      </c>
    </row>
    <row r="13" spans="1:8" ht="15" customHeight="1" x14ac:dyDescent="0.25">
      <c r="A13" s="37" t="s">
        <v>58</v>
      </c>
      <c r="B13" s="38">
        <v>643077</v>
      </c>
      <c r="C13" s="35">
        <v>623521.75</v>
      </c>
      <c r="D13" s="35">
        <f>B13-C13</f>
        <v>19555.25</v>
      </c>
      <c r="E13" s="32">
        <f>RANK(D13,D$9:D$59)</f>
        <v>27</v>
      </c>
      <c r="F13" s="36">
        <f>D13/C13</f>
        <v>3.13625787713099E-2</v>
      </c>
      <c r="G13" s="32">
        <f>RANK(F13,F$9:F$59)</f>
        <v>5</v>
      </c>
    </row>
    <row r="14" spans="1:8" ht="15" customHeight="1" x14ac:dyDescent="0.25">
      <c r="A14" s="37" t="s">
        <v>12</v>
      </c>
      <c r="B14" s="38">
        <v>5024279</v>
      </c>
      <c r="C14" s="35">
        <v>4918140.25</v>
      </c>
      <c r="D14" s="35">
        <f>B14-C14</f>
        <v>106138.75</v>
      </c>
      <c r="E14" s="32">
        <f>RANK(D14,D$9:D$59)</f>
        <v>9</v>
      </c>
      <c r="F14" s="36">
        <f>D14/C14</f>
        <v>2.158107426887633E-2</v>
      </c>
      <c r="G14" s="32">
        <f>RANK(F14,F$9:F$59)</f>
        <v>6</v>
      </c>
    </row>
    <row r="15" spans="1:8" ht="15" customHeight="1" x14ac:dyDescent="0.25">
      <c r="A15" s="37" t="s">
        <v>33</v>
      </c>
      <c r="B15" s="38">
        <v>6177224</v>
      </c>
      <c r="C15" s="35">
        <v>6055590</v>
      </c>
      <c r="D15" s="35">
        <f>B15-C15</f>
        <v>121634</v>
      </c>
      <c r="E15" s="32">
        <f>RANK(D15,D$9:D$59)</f>
        <v>7</v>
      </c>
      <c r="F15" s="36">
        <f>D15/C15</f>
        <v>2.0086234371877884E-2</v>
      </c>
      <c r="G15" s="32">
        <f>RANK(F15,F$9:F$59)</f>
        <v>7</v>
      </c>
    </row>
    <row r="16" spans="1:8" ht="15" customHeight="1" x14ac:dyDescent="0.25">
      <c r="A16" s="37" t="s">
        <v>34</v>
      </c>
      <c r="B16" s="38">
        <v>7029917</v>
      </c>
      <c r="C16" s="35">
        <v>6893901.25</v>
      </c>
      <c r="D16" s="35">
        <f>B16-C16</f>
        <v>136015.75</v>
      </c>
      <c r="E16" s="32">
        <f>RANK(D16,D$9:D$59)</f>
        <v>6</v>
      </c>
      <c r="F16" s="36">
        <f>D16/C16</f>
        <v>1.9729866307556989E-2</v>
      </c>
      <c r="G16" s="32">
        <f>RANK(F16,F$9:F$59)</f>
        <v>8</v>
      </c>
    </row>
    <row r="17" spans="1:7" ht="15" customHeight="1" x14ac:dyDescent="0.25">
      <c r="A17" s="37" t="s">
        <v>47</v>
      </c>
      <c r="B17" s="38">
        <v>779094</v>
      </c>
      <c r="C17" s="35">
        <v>764912.75</v>
      </c>
      <c r="D17" s="35">
        <f>B17-C17</f>
        <v>14181.25</v>
      </c>
      <c r="E17" s="32">
        <f>RANK(D17,D$9:D$59)</f>
        <v>28</v>
      </c>
      <c r="F17" s="36">
        <f>D17/C17</f>
        <v>1.8539696194108415E-2</v>
      </c>
      <c r="G17" s="32">
        <f>RANK(F17,F$9:F$59)</f>
        <v>9</v>
      </c>
    </row>
    <row r="18" spans="1:7" ht="15" customHeight="1" x14ac:dyDescent="0.25">
      <c r="A18" s="37" t="s">
        <v>51</v>
      </c>
      <c r="B18" s="38">
        <v>13002700</v>
      </c>
      <c r="C18" s="35">
        <v>12787161.25</v>
      </c>
      <c r="D18" s="35">
        <f>B18-C18</f>
        <v>215538.75</v>
      </c>
      <c r="E18" s="32">
        <f>RANK(D18,D$9:D$59)</f>
        <v>3</v>
      </c>
      <c r="F18" s="36">
        <f>D18/C18</f>
        <v>1.6855871744011985E-2</v>
      </c>
      <c r="G18" s="32">
        <f>RANK(F18,F$9:F$59)</f>
        <v>10</v>
      </c>
    </row>
    <row r="19" spans="1:7" ht="15" customHeight="1" x14ac:dyDescent="0.25">
      <c r="A19" s="37" t="s">
        <v>26</v>
      </c>
      <c r="B19" s="38">
        <v>12812508</v>
      </c>
      <c r="C19" s="35">
        <v>12607401.75</v>
      </c>
      <c r="D19" s="35">
        <f>B19-C19</f>
        <v>205106.25</v>
      </c>
      <c r="E19" s="32">
        <f>RANK(D19,D$9:D$59)</f>
        <v>4</v>
      </c>
      <c r="F19" s="36">
        <f>D19/C19</f>
        <v>1.6268716906717121E-2</v>
      </c>
      <c r="G19" s="32">
        <f>RANK(F19,F$9:F$59)</f>
        <v>11</v>
      </c>
    </row>
    <row r="20" spans="1:7" ht="15" customHeight="1" x14ac:dyDescent="0.25">
      <c r="A20" s="37" t="s">
        <v>18</v>
      </c>
      <c r="B20" s="38">
        <v>3605944</v>
      </c>
      <c r="C20" s="35">
        <v>3559260</v>
      </c>
      <c r="D20" s="35">
        <f>B20-C20</f>
        <v>46684</v>
      </c>
      <c r="E20" s="32">
        <f>RANK(D20,D$9:D$59)</f>
        <v>14</v>
      </c>
      <c r="F20" s="36">
        <f>D20/C20</f>
        <v>1.3116209549175951E-2</v>
      </c>
      <c r="G20" s="32">
        <f>RANK(F20,F$9:F$59)</f>
        <v>12</v>
      </c>
    </row>
    <row r="21" spans="1:7" ht="15" customHeight="1" x14ac:dyDescent="0.25">
      <c r="A21" s="39" t="s">
        <v>40</v>
      </c>
      <c r="B21" s="40">
        <v>1961504</v>
      </c>
      <c r="C21" s="41">
        <v>1936306.75</v>
      </c>
      <c r="D21" s="41">
        <f>B21-C21</f>
        <v>25197.25</v>
      </c>
      <c r="E21" s="42">
        <f>RANK(D21,D$9:D$59)</f>
        <v>23</v>
      </c>
      <c r="F21" s="43">
        <f>D21/C21</f>
        <v>1.3013046615676984E-2</v>
      </c>
      <c r="G21" s="42">
        <f>RANK(F21,F$9:F$59)</f>
        <v>13</v>
      </c>
    </row>
    <row r="22" spans="1:7" ht="15" customHeight="1" x14ac:dyDescent="0.25">
      <c r="A22" s="37" t="s">
        <v>25</v>
      </c>
      <c r="B22" s="38">
        <v>1839106</v>
      </c>
      <c r="C22" s="35">
        <v>1817449.75</v>
      </c>
      <c r="D22" s="35">
        <f>B22-C22</f>
        <v>21656.25</v>
      </c>
      <c r="E22" s="32">
        <f>RANK(D22,D$9:D$59)</f>
        <v>26</v>
      </c>
      <c r="F22" s="36">
        <f>D22/C22</f>
        <v>1.1915735221840383E-2</v>
      </c>
      <c r="G22" s="32">
        <f>RANK(F22,F$9:F$59)</f>
        <v>14</v>
      </c>
    </row>
    <row r="23" spans="1:7" ht="15" customHeight="1" x14ac:dyDescent="0.25">
      <c r="A23" s="37" t="s">
        <v>62</v>
      </c>
      <c r="B23" s="38">
        <v>5893718</v>
      </c>
      <c r="C23" s="35">
        <v>5830636.5</v>
      </c>
      <c r="D23" s="35">
        <f>B23-C23</f>
        <v>63081.5</v>
      </c>
      <c r="E23" s="32">
        <f>RANK(D23,D$9:D$59)</f>
        <v>11</v>
      </c>
      <c r="F23" s="36">
        <f>D23/C23</f>
        <v>1.0818973194435977E-2</v>
      </c>
      <c r="G23" s="32">
        <f>RANK(F23,F$9:F$59)</f>
        <v>15</v>
      </c>
    </row>
    <row r="24" spans="1:7" ht="15" customHeight="1" x14ac:dyDescent="0.25">
      <c r="A24" s="37" t="s">
        <v>35</v>
      </c>
      <c r="B24" s="38">
        <v>10077331</v>
      </c>
      <c r="C24" s="35">
        <v>9971115</v>
      </c>
      <c r="D24" s="35">
        <f>B24-C24</f>
        <v>106216</v>
      </c>
      <c r="E24" s="32">
        <f>RANK(D24,D$9:D$59)</f>
        <v>8</v>
      </c>
      <c r="F24" s="36">
        <f>D24/C24</f>
        <v>1.0652369368922131E-2</v>
      </c>
      <c r="G24" s="32">
        <f>RANK(F24,F$9:F$59)</f>
        <v>16</v>
      </c>
    </row>
    <row r="25" spans="1:7" ht="15" customHeight="1" x14ac:dyDescent="0.25">
      <c r="A25" s="37" t="s">
        <v>57</v>
      </c>
      <c r="B25" s="38">
        <v>3271616</v>
      </c>
      <c r="C25" s="35">
        <v>3238255</v>
      </c>
      <c r="D25" s="35">
        <f>B25-C25</f>
        <v>33361</v>
      </c>
      <c r="E25" s="32">
        <f>RANK(D25,D$9:D$59)</f>
        <v>19</v>
      </c>
      <c r="F25" s="36">
        <f>D25/C25</f>
        <v>1.0302153474633714E-2</v>
      </c>
      <c r="G25" s="32">
        <f>RANK(F25,F$9:F$59)</f>
        <v>17</v>
      </c>
    </row>
    <row r="26" spans="1:7" ht="15" customHeight="1" x14ac:dyDescent="0.25">
      <c r="A26" s="37" t="s">
        <v>32</v>
      </c>
      <c r="B26" s="38">
        <v>1362359</v>
      </c>
      <c r="C26" s="35">
        <v>1349048.25</v>
      </c>
      <c r="D26" s="35">
        <f>B26-C26</f>
        <v>13310.75</v>
      </c>
      <c r="E26" s="32">
        <f>RANK(D26,D$9:D$59)</f>
        <v>29</v>
      </c>
      <c r="F26" s="36">
        <f>D26/C26</f>
        <v>9.8667708882910592E-3</v>
      </c>
      <c r="G26" s="32">
        <f>RANK(F26,F$9:F$59)</f>
        <v>18</v>
      </c>
    </row>
    <row r="27" spans="1:7" ht="15" customHeight="1" x14ac:dyDescent="0.25">
      <c r="A27" s="37" t="s">
        <v>36</v>
      </c>
      <c r="B27" s="38">
        <v>5706494</v>
      </c>
      <c r="C27" s="35">
        <v>5653019.75</v>
      </c>
      <c r="D27" s="35">
        <f>B27-C27</f>
        <v>53474.25</v>
      </c>
      <c r="E27" s="32">
        <f>RANK(D27,D$9:D$59)</f>
        <v>12</v>
      </c>
      <c r="F27" s="36">
        <f>D27/C27</f>
        <v>9.4594132631501959E-3</v>
      </c>
      <c r="G27" s="32">
        <f>RANK(F27,F$9:F$59)</f>
        <v>19</v>
      </c>
    </row>
    <row r="28" spans="1:7" ht="15" customHeight="1" x14ac:dyDescent="0.25">
      <c r="A28" s="37" t="s">
        <v>42</v>
      </c>
      <c r="B28" s="38">
        <v>1377529</v>
      </c>
      <c r="C28" s="35">
        <v>1364902</v>
      </c>
      <c r="D28" s="35">
        <f>B28-C28</f>
        <v>12627</v>
      </c>
      <c r="E28" s="32">
        <f>RANK(D28,D$9:D$59)</f>
        <v>31</v>
      </c>
      <c r="F28" s="36">
        <f>D28/C28</f>
        <v>9.2512136402466989E-3</v>
      </c>
      <c r="G28" s="32">
        <f>RANK(F28,F$9:F$59)</f>
        <v>20</v>
      </c>
    </row>
    <row r="29" spans="1:7" ht="15" customHeight="1" x14ac:dyDescent="0.25">
      <c r="A29" s="37" t="s">
        <v>48</v>
      </c>
      <c r="B29" s="38">
        <v>11799448</v>
      </c>
      <c r="C29" s="35">
        <v>11694039.5</v>
      </c>
      <c r="D29" s="35">
        <f>B29-C29</f>
        <v>105408.5</v>
      </c>
      <c r="E29" s="32">
        <f>RANK(D29,D$9:D$59)</f>
        <v>10</v>
      </c>
      <c r="F29" s="36">
        <f>D29/C29</f>
        <v>9.0138655680100967E-3</v>
      </c>
      <c r="G29" s="32">
        <f>RANK(F29,F$9:F$59)</f>
        <v>21</v>
      </c>
    </row>
    <row r="30" spans="1:7" ht="15" customHeight="1" x14ac:dyDescent="0.25">
      <c r="A30" s="37" t="s">
        <v>28</v>
      </c>
      <c r="B30" s="38">
        <v>3190369</v>
      </c>
      <c r="C30" s="35">
        <v>3162569.75</v>
      </c>
      <c r="D30" s="35">
        <f>B30-C30</f>
        <v>27799.25</v>
      </c>
      <c r="E30" s="32">
        <f>RANK(D30,D$9:D$59)</f>
        <v>22</v>
      </c>
      <c r="F30" s="36">
        <f>D30/C30</f>
        <v>8.7900828116122976E-3</v>
      </c>
      <c r="G30" s="32">
        <f>RANK(F30,F$9:F$59)</f>
        <v>22</v>
      </c>
    </row>
    <row r="31" spans="1:7" ht="15" customHeight="1" x14ac:dyDescent="0.25">
      <c r="A31" s="37" t="s">
        <v>29</v>
      </c>
      <c r="B31" s="38">
        <v>2937880</v>
      </c>
      <c r="C31" s="35">
        <v>2913512.5</v>
      </c>
      <c r="D31" s="35">
        <f>B31-C31</f>
        <v>24367.5</v>
      </c>
      <c r="E31" s="32">
        <f>RANK(D31,D$9:D$59)</f>
        <v>24</v>
      </c>
      <c r="F31" s="36">
        <f>D31/C31</f>
        <v>8.3636160819629234E-3</v>
      </c>
      <c r="G31" s="32">
        <f>RANK(F31,F$9:F$59)</f>
        <v>23</v>
      </c>
    </row>
    <row r="32" spans="1:7" ht="15" customHeight="1" x14ac:dyDescent="0.25">
      <c r="A32" s="37" t="s">
        <v>30</v>
      </c>
      <c r="B32" s="38">
        <v>4505836</v>
      </c>
      <c r="C32" s="35">
        <v>4476024.5</v>
      </c>
      <c r="D32" s="35">
        <f>B32-C32</f>
        <v>29811.5</v>
      </c>
      <c r="E32" s="32">
        <f>RANK(D32,D$9:D$59)</f>
        <v>21</v>
      </c>
      <c r="F32" s="36">
        <f>D32/C32</f>
        <v>6.6602629185787523E-3</v>
      </c>
      <c r="G32" s="32">
        <f>RANK(F32,F$9:F$59)</f>
        <v>24</v>
      </c>
    </row>
    <row r="33" spans="1:7" ht="15" customHeight="1" x14ac:dyDescent="0.25">
      <c r="A33" s="37" t="s">
        <v>44</v>
      </c>
      <c r="B33" s="38">
        <v>2117522</v>
      </c>
      <c r="C33" s="35">
        <v>2104647.75</v>
      </c>
      <c r="D33" s="35">
        <f>B33-C33</f>
        <v>12874.25</v>
      </c>
      <c r="E33" s="32">
        <f>RANK(D33,D$9:D$59)</f>
        <v>30</v>
      </c>
      <c r="F33" s="36">
        <f>D33/C33</f>
        <v>6.1170568804209636E-3</v>
      </c>
      <c r="G33" s="32">
        <f>RANK(F33,F$9:F$59)</f>
        <v>25</v>
      </c>
    </row>
    <row r="34" spans="1:7" ht="15" customHeight="1" x14ac:dyDescent="0.25">
      <c r="A34" s="37" t="s">
        <v>39</v>
      </c>
      <c r="B34" s="38">
        <v>1084225</v>
      </c>
      <c r="C34" s="35">
        <v>1077963.5</v>
      </c>
      <c r="D34" s="35">
        <f>B34-C34</f>
        <v>6261.5</v>
      </c>
      <c r="E34" s="32">
        <f>RANK(D34,D$9:D$59)</f>
        <v>34</v>
      </c>
      <c r="F34" s="36">
        <f>D34/C34</f>
        <v>5.8086382331127163E-3</v>
      </c>
      <c r="G34" s="32">
        <f>RANK(F34,F$9:F$59)</f>
        <v>26</v>
      </c>
    </row>
    <row r="35" spans="1:7" ht="15" customHeight="1" x14ac:dyDescent="0.25">
      <c r="A35" s="37" t="s">
        <v>19</v>
      </c>
      <c r="B35" s="38">
        <v>989948</v>
      </c>
      <c r="C35" s="35">
        <v>984273.75</v>
      </c>
      <c r="D35" s="35">
        <f>B35-C35</f>
        <v>5674.25</v>
      </c>
      <c r="E35" s="32">
        <f>RANK(D35,D$9:D$59)</f>
        <v>36</v>
      </c>
      <c r="F35" s="36">
        <f>D35/C35</f>
        <v>5.7649104225323492E-3</v>
      </c>
      <c r="G35" s="32">
        <f>RANK(F35,F$9:F$59)</f>
        <v>27</v>
      </c>
    </row>
    <row r="36" spans="1:7" ht="15" customHeight="1" x14ac:dyDescent="0.25">
      <c r="A36" s="37" t="s">
        <v>59</v>
      </c>
      <c r="B36" s="38">
        <v>8631393</v>
      </c>
      <c r="C36" s="35">
        <v>8582082.75</v>
      </c>
      <c r="D36" s="35">
        <f>B36-C36</f>
        <v>49310.25</v>
      </c>
      <c r="E36" s="32">
        <f>RANK(D36,D$9:D$59)</f>
        <v>13</v>
      </c>
      <c r="F36" s="36">
        <f>D36/C36</f>
        <v>5.7457206410646651E-3</v>
      </c>
      <c r="G36" s="32">
        <f>RANK(F36,F$9:F$59)</f>
        <v>28</v>
      </c>
    </row>
    <row r="37" spans="1:7" ht="15" customHeight="1" x14ac:dyDescent="0.25">
      <c r="A37" s="37" t="s">
        <v>55</v>
      </c>
      <c r="B37" s="38">
        <v>6910840</v>
      </c>
      <c r="C37" s="35">
        <v>6872706.75</v>
      </c>
      <c r="D37" s="35">
        <f>B37-C37</f>
        <v>38133.25</v>
      </c>
      <c r="E37" s="32">
        <f>RANK(D37,D$9:D$59)</f>
        <v>17</v>
      </c>
      <c r="F37" s="36">
        <f>D37/C37</f>
        <v>5.5485053250671577E-3</v>
      </c>
      <c r="G37" s="32">
        <f>RANK(F37,F$9:F$59)</f>
        <v>29</v>
      </c>
    </row>
    <row r="38" spans="1:7" ht="15" customHeight="1" x14ac:dyDescent="0.25">
      <c r="A38" s="37" t="s">
        <v>27</v>
      </c>
      <c r="B38" s="38">
        <v>6785528</v>
      </c>
      <c r="C38" s="35">
        <v>6748967.25</v>
      </c>
      <c r="D38" s="35">
        <f>B38-C38</f>
        <v>36560.75</v>
      </c>
      <c r="E38" s="32">
        <f>RANK(D38,D$9:D$59)</f>
        <v>18</v>
      </c>
      <c r="F38" s="36">
        <f>D38/C38</f>
        <v>5.4172362445528239E-3</v>
      </c>
      <c r="G38" s="32">
        <f>RANK(F38,F$9:F$59)</f>
        <v>30</v>
      </c>
    </row>
    <row r="39" spans="1:7" ht="15" customHeight="1" x14ac:dyDescent="0.25">
      <c r="A39" s="37" t="s">
        <v>60</v>
      </c>
      <c r="B39" s="38">
        <v>7705281</v>
      </c>
      <c r="C39" s="35">
        <v>7673715</v>
      </c>
      <c r="D39" s="35">
        <f>B39-C39</f>
        <v>31566</v>
      </c>
      <c r="E39" s="32">
        <f>RANK(D39,D$9:D$59)</f>
        <v>20</v>
      </c>
      <c r="F39" s="36">
        <f>D39/C39</f>
        <v>4.1135225897756169E-3</v>
      </c>
      <c r="G39" s="32">
        <f>RANK(F39,F$9:F$59)</f>
        <v>31</v>
      </c>
    </row>
    <row r="40" spans="1:7" ht="15" customHeight="1" x14ac:dyDescent="0.25">
      <c r="A40" s="37" t="s">
        <v>16</v>
      </c>
      <c r="B40" s="38">
        <v>39538223</v>
      </c>
      <c r="C40" s="35">
        <v>39385461</v>
      </c>
      <c r="D40" s="35">
        <f>B40-C40</f>
        <v>152762</v>
      </c>
      <c r="E40" s="32">
        <f>RANK(D40,D$9:D$59)</f>
        <v>5</v>
      </c>
      <c r="F40" s="36">
        <f>D40/C40</f>
        <v>3.8786393791353617E-3</v>
      </c>
      <c r="G40" s="32">
        <f>RANK(F40,F$9:F$59)</f>
        <v>32</v>
      </c>
    </row>
    <row r="41" spans="1:7" ht="15" customHeight="1" x14ac:dyDescent="0.25">
      <c r="A41" s="37" t="s">
        <v>61</v>
      </c>
      <c r="B41" s="38">
        <v>1793716</v>
      </c>
      <c r="C41" s="35">
        <v>1787406</v>
      </c>
      <c r="D41" s="35">
        <f>B41-C41</f>
        <v>6310</v>
      </c>
      <c r="E41" s="32">
        <f>RANK(D41,D$9:D$59)</f>
        <v>33</v>
      </c>
      <c r="F41" s="36">
        <f>D41/C41</f>
        <v>3.5302555770765007E-3</v>
      </c>
      <c r="G41" s="32">
        <f>RANK(F41,F$9:F$59)</f>
        <v>33</v>
      </c>
    </row>
    <row r="42" spans="1:7" ht="15" customHeight="1" x14ac:dyDescent="0.25">
      <c r="A42" s="37" t="s">
        <v>13</v>
      </c>
      <c r="B42" s="38">
        <v>733391</v>
      </c>
      <c r="C42" s="35">
        <v>731769.25</v>
      </c>
      <c r="D42" s="35">
        <f>B42-C42</f>
        <v>1621.75</v>
      </c>
      <c r="E42" s="32">
        <f>RANK(D42,D$9:D$59)</f>
        <v>38</v>
      </c>
      <c r="F42" s="36">
        <f>D42/C42</f>
        <v>2.216204083459369E-3</v>
      </c>
      <c r="G42" s="32">
        <f>RANK(F42,F$9:F$59)</f>
        <v>34</v>
      </c>
    </row>
    <row r="43" spans="1:7" ht="15" customHeight="1" x14ac:dyDescent="0.25">
      <c r="A43" s="37" t="s">
        <v>23</v>
      </c>
      <c r="B43" s="38">
        <v>10711908</v>
      </c>
      <c r="C43" s="35">
        <v>10689517.75</v>
      </c>
      <c r="D43" s="35">
        <f>B43-C43</f>
        <v>22390.25</v>
      </c>
      <c r="E43" s="32">
        <f>RANK(D43,D$9:D$59)</f>
        <v>25</v>
      </c>
      <c r="F43" s="36">
        <f>D43/C43</f>
        <v>2.0945987016112114E-3</v>
      </c>
      <c r="G43" s="32">
        <f>RANK(F43,F$9:F$59)</f>
        <v>35</v>
      </c>
    </row>
    <row r="44" spans="1:7" ht="15" customHeight="1" x14ac:dyDescent="0.25">
      <c r="A44" s="37" t="s">
        <v>31</v>
      </c>
      <c r="B44" s="38">
        <v>4657757</v>
      </c>
      <c r="C44" s="35">
        <v>4648559.75</v>
      </c>
      <c r="D44" s="35">
        <f>B44-C44</f>
        <v>9197.25</v>
      </c>
      <c r="E44" s="32">
        <f>RANK(D44,D$9:D$59)</f>
        <v>32</v>
      </c>
      <c r="F44" s="36">
        <f>D44/C44</f>
        <v>1.9785160339178174E-3</v>
      </c>
      <c r="G44" s="32">
        <f>RANK(F44,F$9:F$59)</f>
        <v>36</v>
      </c>
    </row>
    <row r="45" spans="1:7" ht="15" customHeight="1" x14ac:dyDescent="0.25">
      <c r="A45" s="37" t="s">
        <v>38</v>
      </c>
      <c r="B45" s="38">
        <v>6154913</v>
      </c>
      <c r="C45" s="35">
        <v>6148779.75</v>
      </c>
      <c r="D45" s="35">
        <f>B45-C45</f>
        <v>6133.25</v>
      </c>
      <c r="E45" s="32">
        <f>RANK(D45,D$9:D$59)</f>
        <v>35</v>
      </c>
      <c r="F45" s="36">
        <f>D45/C45</f>
        <v>9.9747433626972901E-4</v>
      </c>
      <c r="G45" s="32">
        <f>RANK(F45,F$9:F$59)</f>
        <v>37</v>
      </c>
    </row>
    <row r="46" spans="1:7" ht="15" customHeight="1" x14ac:dyDescent="0.25">
      <c r="A46" s="37" t="s">
        <v>50</v>
      </c>
      <c r="B46" s="38">
        <v>4237256</v>
      </c>
      <c r="C46" s="35">
        <v>4235159.25</v>
      </c>
      <c r="D46" s="35">
        <f>B46-C46</f>
        <v>2096.75</v>
      </c>
      <c r="E46" s="32">
        <f>RANK(D46,D$9:D$59)</f>
        <v>37</v>
      </c>
      <c r="F46" s="36">
        <f>D46/C46</f>
        <v>4.9508173748130018E-4</v>
      </c>
      <c r="G46" s="32">
        <f>RANK(F46,F$9:F$59)</f>
        <v>38</v>
      </c>
    </row>
    <row r="47" spans="1:7" ht="15" customHeight="1" x14ac:dyDescent="0.25">
      <c r="A47" s="37" t="s">
        <v>37</v>
      </c>
      <c r="B47" s="38">
        <v>2961279</v>
      </c>
      <c r="C47" s="35">
        <v>2969646.25</v>
      </c>
      <c r="D47" s="35">
        <f>B47-C47</f>
        <v>-8367.25</v>
      </c>
      <c r="E47" s="32">
        <f>RANK(D47,D$9:D$59)</f>
        <v>41</v>
      </c>
      <c r="F47" s="36">
        <f>D47/C47</f>
        <v>-2.8175914892219905E-3</v>
      </c>
      <c r="G47" s="32">
        <f>RANK(F47,F$9:F$59)</f>
        <v>39</v>
      </c>
    </row>
    <row r="48" spans="1:7" ht="15" customHeight="1" x14ac:dyDescent="0.25">
      <c r="A48" s="37" t="s">
        <v>17</v>
      </c>
      <c r="B48" s="38">
        <v>5773714</v>
      </c>
      <c r="C48" s="35">
        <v>5795410.75</v>
      </c>
      <c r="D48" s="35">
        <f>B48-C48</f>
        <v>-21696.75</v>
      </c>
      <c r="E48" s="32">
        <f>RANK(D48,D$9:D$59)</f>
        <v>44</v>
      </c>
      <c r="F48" s="36">
        <f>D48/C48</f>
        <v>-3.7437812324173916E-3</v>
      </c>
      <c r="G48" s="32">
        <f>RANK(F48,F$9:F$59)</f>
        <v>40</v>
      </c>
    </row>
    <row r="49" spans="1:7" ht="15" customHeight="1" x14ac:dyDescent="0.25">
      <c r="A49" s="37" t="s">
        <v>49</v>
      </c>
      <c r="B49" s="38">
        <v>3959353</v>
      </c>
      <c r="C49" s="35">
        <v>3975756.25</v>
      </c>
      <c r="D49" s="35">
        <f>B49-C49</f>
        <v>-16403.25</v>
      </c>
      <c r="E49" s="32">
        <f>RANK(D49,D$9:D$59)</f>
        <v>42</v>
      </c>
      <c r="F49" s="36">
        <f>D49/C49</f>
        <v>-4.1258188300653496E-3</v>
      </c>
      <c r="G49" s="32">
        <f>RANK(F49,F$9:F$59)</f>
        <v>41</v>
      </c>
    </row>
    <row r="50" spans="1:7" ht="15" customHeight="1" x14ac:dyDescent="0.25">
      <c r="A50" s="37" t="s">
        <v>56</v>
      </c>
      <c r="B50" s="38">
        <v>29145505</v>
      </c>
      <c r="C50" s="35">
        <v>29267267.75</v>
      </c>
      <c r="D50" s="35">
        <f>B50-C50</f>
        <v>-121762.75</v>
      </c>
      <c r="E50" s="32">
        <f>RANK(D50,D$9:D$59)</f>
        <v>48</v>
      </c>
      <c r="F50" s="36">
        <f>D50/C50</f>
        <v>-4.1603729818612805E-3</v>
      </c>
      <c r="G50" s="32">
        <f>RANK(F50,F$9:F$59)</f>
        <v>42</v>
      </c>
    </row>
    <row r="51" spans="1:7" ht="15" customHeight="1" x14ac:dyDescent="0.25">
      <c r="A51" s="37" t="s">
        <v>54</v>
      </c>
      <c r="B51" s="38">
        <v>886667</v>
      </c>
      <c r="C51" s="35">
        <v>891319.5</v>
      </c>
      <c r="D51" s="35">
        <f>B51-C51</f>
        <v>-4652.5</v>
      </c>
      <c r="E51" s="32">
        <f>RANK(D51,D$9:D$59)</f>
        <v>39</v>
      </c>
      <c r="F51" s="36">
        <f>D51/C51</f>
        <v>-5.2197893123621776E-3</v>
      </c>
      <c r="G51" s="32">
        <f>RANK(F51,F$9:F$59)</f>
        <v>43</v>
      </c>
    </row>
    <row r="52" spans="1:7" ht="15" customHeight="1" x14ac:dyDescent="0.25">
      <c r="A52" s="37" t="s">
        <v>15</v>
      </c>
      <c r="B52" s="38">
        <v>3011524</v>
      </c>
      <c r="C52" s="35">
        <v>3028137.75</v>
      </c>
      <c r="D52" s="35">
        <f>B52-C52</f>
        <v>-16613.75</v>
      </c>
      <c r="E52" s="32">
        <f>RANK(D52,D$9:D$59)</f>
        <v>43</v>
      </c>
      <c r="F52" s="36">
        <f>D52/C52</f>
        <v>-5.4864578072777569E-3</v>
      </c>
      <c r="G52" s="32">
        <f>RANK(F52,F$9:F$59)</f>
        <v>44</v>
      </c>
    </row>
    <row r="53" spans="1:7" ht="15" customHeight="1" x14ac:dyDescent="0.25">
      <c r="A53" s="37" t="s">
        <v>22</v>
      </c>
      <c r="B53" s="38">
        <v>21538187</v>
      </c>
      <c r="C53" s="35">
        <v>21672998</v>
      </c>
      <c r="D53" s="35">
        <f>B53-C53</f>
        <v>-134811</v>
      </c>
      <c r="E53" s="32">
        <f>RANK(D53,D$9:D$59)</f>
        <v>49</v>
      </c>
      <c r="F53" s="36">
        <f>D53/C53</f>
        <v>-6.220228507380474E-3</v>
      </c>
      <c r="G53" s="32">
        <f>RANK(F53,F$9:F$59)</f>
        <v>45</v>
      </c>
    </row>
    <row r="54" spans="1:7" ht="15" customHeight="1" x14ac:dyDescent="0.25">
      <c r="A54" s="37" t="s">
        <v>41</v>
      </c>
      <c r="B54" s="38">
        <v>3104614</v>
      </c>
      <c r="C54" s="35">
        <v>3126387</v>
      </c>
      <c r="D54" s="35">
        <f>B54-C54</f>
        <v>-21773</v>
      </c>
      <c r="E54" s="32">
        <f>RANK(D54,D$9:D$59)</f>
        <v>45</v>
      </c>
      <c r="F54" s="36">
        <f>D54/C54</f>
        <v>-6.9642689788564248E-3</v>
      </c>
      <c r="G54" s="32">
        <f>RANK(F54,F$9:F$59)</f>
        <v>46</v>
      </c>
    </row>
    <row r="55" spans="1:7" ht="15" customHeight="1" x14ac:dyDescent="0.25">
      <c r="A55" s="37" t="s">
        <v>63</v>
      </c>
      <c r="B55" s="38">
        <v>576851</v>
      </c>
      <c r="C55" s="35">
        <v>581775</v>
      </c>
      <c r="D55" s="35">
        <f>B55-C55</f>
        <v>-4924</v>
      </c>
      <c r="E55" s="32">
        <f>RANK(D55,D$9:D$59)</f>
        <v>40</v>
      </c>
      <c r="F55" s="36">
        <f>D55/C55</f>
        <v>-8.4637531691805247E-3</v>
      </c>
      <c r="G55" s="32">
        <f>RANK(F55,F$9:F$59)</f>
        <v>47</v>
      </c>
    </row>
    <row r="56" spans="1:7" ht="15" customHeight="1" x14ac:dyDescent="0.25">
      <c r="A56" s="37" t="s">
        <v>46</v>
      </c>
      <c r="B56" s="38">
        <v>10439388</v>
      </c>
      <c r="C56" s="35">
        <v>10575963.25</v>
      </c>
      <c r="D56" s="35">
        <f>B56-C56</f>
        <v>-136575.25</v>
      </c>
      <c r="E56" s="32">
        <f>RANK(D56,D$9:D$59)</f>
        <v>50</v>
      </c>
      <c r="F56" s="36">
        <f>D56/C56</f>
        <v>-1.2913740977683523E-2</v>
      </c>
      <c r="G56" s="32">
        <f>RANK(F56,F$9:F$59)</f>
        <v>48</v>
      </c>
    </row>
    <row r="57" spans="1:7" ht="15" customHeight="1" x14ac:dyDescent="0.25">
      <c r="A57" s="37" t="s">
        <v>53</v>
      </c>
      <c r="B57" s="38">
        <v>5118425</v>
      </c>
      <c r="C57" s="35">
        <v>5202955.5</v>
      </c>
      <c r="D57" s="35">
        <f>B57-C57</f>
        <v>-84530.5</v>
      </c>
      <c r="E57" s="32">
        <f>RANK(D57,D$9:D$59)</f>
        <v>47</v>
      </c>
      <c r="F57" s="36">
        <f>D57/C57</f>
        <v>-1.624663136173277E-2</v>
      </c>
      <c r="G57" s="32">
        <f>RANK(F57,F$9:F$59)</f>
        <v>49</v>
      </c>
    </row>
    <row r="58" spans="1:7" ht="15" customHeight="1" x14ac:dyDescent="0.25">
      <c r="A58" s="37" t="s">
        <v>20</v>
      </c>
      <c r="B58" s="38">
        <v>689545</v>
      </c>
      <c r="C58" s="35">
        <v>711675.25</v>
      </c>
      <c r="D58" s="35">
        <f>B58-C58</f>
        <v>-22130.25</v>
      </c>
      <c r="E58" s="32">
        <f>RANK(D58,D$9:D$59)</f>
        <v>46</v>
      </c>
      <c r="F58" s="36">
        <f>D58/C58</f>
        <v>-3.1095994978046517E-2</v>
      </c>
      <c r="G58" s="32">
        <f>RANK(F58,F$9:F$59)</f>
        <v>50</v>
      </c>
    </row>
    <row r="59" spans="1:7" ht="15" customHeight="1" x14ac:dyDescent="0.25">
      <c r="A59" s="37" t="s">
        <v>14</v>
      </c>
      <c r="B59" s="38">
        <v>7151502</v>
      </c>
      <c r="C59" s="35">
        <v>7389011.5</v>
      </c>
      <c r="D59" s="35">
        <f>B59-C59</f>
        <v>-237509.5</v>
      </c>
      <c r="E59" s="32">
        <f>RANK(D59,D$9:D$59)</f>
        <v>51</v>
      </c>
      <c r="F59" s="36">
        <f>D59/C59</f>
        <v>-3.214360946657073E-2</v>
      </c>
      <c r="G59" s="32">
        <f>RANK(F59,F$9:F$59)</f>
        <v>51</v>
      </c>
    </row>
  </sheetData>
  <sortState ref="A8:H58">
    <sortCondition descending="1" ref="F8:F58"/>
  </sortState>
  <mergeCells count="1">
    <mergeCell ref="A4:H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A</vt:lpstr>
      <vt:lpstr>For sort</vt:lpstr>
      <vt:lpstr>Residents 2020 vs. Last Est</vt:lpstr>
      <vt:lpstr>'For sort'!Print_Area</vt:lpstr>
      <vt:lpstr>'Table A'!Print_Area</vt:lpstr>
      <vt:lpstr>'Residents 2020 vs. Last Est'!Print_Titles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A. Apportionment Population, Resident Population, and Overseas Population: 2020 Census and 2010 Census</dc:title>
  <dc:creator>U.S. Census Bureau</dc:creator>
  <cp:lastModifiedBy>David Drozd</cp:lastModifiedBy>
  <cp:lastPrinted>2021-05-03T15:22:52Z</cp:lastPrinted>
  <dcterms:created xsi:type="dcterms:W3CDTF">2021-04-03T18:58:34Z</dcterms:created>
  <dcterms:modified xsi:type="dcterms:W3CDTF">2021-05-03T15:23:15Z</dcterms:modified>
</cp:coreProperties>
</file>