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7.xml" ContentType="application/vnd.openxmlformats-officedocument.spreadsheetml.pivotTable+xml"/>
  <Override PartName="/xl/drawings/drawing7.xml" ContentType="application/vnd.openxmlformats-officedocument.drawing+xml"/>
  <Override PartName="/xl/charts/chartEx1.xml" ContentType="application/vnd.ms-office.chartex+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slicers/slicer1.xml" ContentType="application/vnd.ms-excel.slicer+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Ex2.xml" ContentType="application/vnd.ms-office.chartex+xml"/>
  <Override PartName="/xl/charts/style8.xml" ContentType="application/vnd.ms-office.chartstyle+xml"/>
  <Override PartName="/xl/charts/colors8.xml" ContentType="application/vnd.ms-office.chartcolorstyle+xml"/>
  <Override PartName="/xl/charts/chart7.xml" ContentType="application/vnd.openxmlformats-officedocument.drawingml.chart+xml"/>
  <Override PartName="/xl/charts/style9.xml" ContentType="application/vnd.ms-office.chartstyle+xml"/>
  <Override PartName="/xl/charts/colors9.xml" ContentType="application/vnd.ms-office.chartcolorstyle+xml"/>
  <Override PartName="/xl/charts/chart8.xml" ContentType="application/vnd.openxmlformats-officedocument.drawingml.chart+xml"/>
  <Override PartName="/xl/charts/style10.xml" ContentType="application/vnd.ms-office.chartstyle+xml"/>
  <Override PartName="/xl/charts/colors10.xml" ContentType="application/vnd.ms-office.chartcolorstyle+xml"/>
  <Override PartName="/xl/charts/chart9.xml" ContentType="application/vnd.openxmlformats-officedocument.drawingml.chart+xml"/>
  <Override PartName="/xl/charts/style11.xml" ContentType="application/vnd.ms-office.chartstyle+xml"/>
  <Override PartName="/xl/charts/colors11.xml" ContentType="application/vnd.ms-office.chartcolorstyle+xml"/>
  <Override PartName="/xl/charts/chart10.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hdleas/Box/STEM Center - HDL/Professional Development Resources/Pivots and Dashboards/"/>
    </mc:Choice>
  </mc:AlternateContent>
  <xr:revisionPtr revIDLastSave="0" documentId="13_ncr:1_{082FADC8-DB40-544A-B662-25AAC18C3AE1}" xr6:coauthVersionLast="46" xr6:coauthVersionMax="46" xr10:uidLastSave="{00000000-0000-0000-0000-000000000000}"/>
  <bookViews>
    <workbookView xWindow="35180" yWindow="4000" windowWidth="33600" windowHeight="19340" activeTab="9" xr2:uid="{00000000-000D-0000-FFFF-FFFF00000000}"/>
  </bookViews>
  <sheets>
    <sheet name="data" sheetId="1" r:id="rId1"/>
    <sheet name="Jan21Data" sheetId="2" r:id="rId2"/>
    <sheet name="SpendingHistoryPT" sheetId="3" r:id="rId3"/>
    <sheet name="SpendingHistoryPC" sheetId="4" r:id="rId4"/>
    <sheet name="ProjectExpenses" sheetId="5" r:id="rId5"/>
    <sheet name="Top10Vendors" sheetId="6" r:id="rId6"/>
    <sheet name="PISummary" sheetId="7" r:id="rId7"/>
    <sheet name="Purpose" sheetId="8" r:id="rId8"/>
    <sheet name="StatesEngaged" sheetId="10" r:id="rId9"/>
    <sheet name="Dashboard" sheetId="11" r:id="rId10"/>
  </sheets>
  <externalReferences>
    <externalReference r:id="rId11"/>
  </externalReferences>
  <definedNames>
    <definedName name="_xlchart.v5.0" hidden="1">StatesEngaged!$A$17</definedName>
    <definedName name="_xlchart.v5.1" hidden="1">StatesEngaged!$A$18:$A$21</definedName>
    <definedName name="_xlchart.v5.2" hidden="1">StatesEngaged!$B$17</definedName>
    <definedName name="_xlchart.v5.3" hidden="1">StatesEngaged!$B$18:$B$21</definedName>
    <definedName name="_xlchart.v5.4" hidden="1">StatesEngaged!$A$17</definedName>
    <definedName name="_xlchart.v5.5" hidden="1">StatesEngaged!$A$18:$A$21</definedName>
    <definedName name="_xlchart.v5.6" hidden="1">StatesEngaged!$B$17</definedName>
    <definedName name="_xlchart.v5.7" hidden="1">StatesEngaged!$B$18:$B$21</definedName>
    <definedName name="Slicer_Principal_Investigator">#N/A</definedName>
    <definedName name="Slicer_Project">#N/A</definedName>
    <definedName name="Slicer_Year">#N/A</definedName>
  </definedNames>
  <calcPr calcId="191029"/>
  <pivotCaches>
    <pivotCache cacheId="0" r:id="rId12"/>
  </pivotCaches>
  <extLst>
    <ext xmlns:x14="http://schemas.microsoft.com/office/spreadsheetml/2009/9/main" uri="{BBE1A952-AA13-448e-AADC-164F8A28A991}">
      <x14:slicerCaches>
        <x14:slicerCache r:id="rId13"/>
        <x14:slicerCache r:id="rId14"/>
        <x14:slicerCache r:id="rId1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 l="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C1" i="2"/>
  <c r="B1"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C4" i="2"/>
  <c r="B4" i="2"/>
  <c r="C3" i="2"/>
  <c r="B3" i="2"/>
  <c r="C2" i="2"/>
  <c r="B2" i="2"/>
  <c r="B18" i="10"/>
  <c r="B19" i="10"/>
  <c r="B21" i="10"/>
  <c r="B20" i="10"/>
</calcChain>
</file>

<file path=xl/sharedStrings.xml><?xml version="1.0" encoding="utf-8"?>
<sst xmlns="http://schemas.openxmlformats.org/spreadsheetml/2006/main" count="6369" uniqueCount="1810">
  <si>
    <t>Document_No</t>
  </si>
  <si>
    <t>Posting_Date</t>
  </si>
  <si>
    <t>Vendor</t>
  </si>
  <si>
    <t>ItemCode</t>
  </si>
  <si>
    <t>Project</t>
  </si>
  <si>
    <t>Purpose</t>
  </si>
  <si>
    <t>Principal Investigator</t>
  </si>
  <si>
    <t>Amount</t>
  </si>
  <si>
    <t>1/16/2021</t>
  </si>
  <si>
    <t>95aK040rV</t>
  </si>
  <si>
    <t>Project F</t>
  </si>
  <si>
    <t>Nebraska</t>
  </si>
  <si>
    <t>Outreach</t>
  </si>
  <si>
    <t>Ashley Pizer</t>
  </si>
  <si>
    <t>10/1/2019</t>
  </si>
  <si>
    <t>61Ei742cH</t>
  </si>
  <si>
    <t>Project A</t>
  </si>
  <si>
    <t>Kansas</t>
  </si>
  <si>
    <t>Fitzgerald Benardet</t>
  </si>
  <si>
    <t>6/1/2020</t>
  </si>
  <si>
    <t>89LQ482lT</t>
  </si>
  <si>
    <t>Project H</t>
  </si>
  <si>
    <t>Colorado</t>
  </si>
  <si>
    <t>Travel</t>
  </si>
  <si>
    <t>2/11/2020</t>
  </si>
  <si>
    <t>421c871xX</t>
  </si>
  <si>
    <t>Project B</t>
  </si>
  <si>
    <t>Gay Ripsher</t>
  </si>
  <si>
    <t>5/24/2019</t>
  </si>
  <si>
    <t>805W068wN</t>
  </si>
  <si>
    <t>Project E</t>
  </si>
  <si>
    <t>Thomas Pelman</t>
  </si>
  <si>
    <t>1/21/2019</t>
  </si>
  <si>
    <t>18uY570jm</t>
  </si>
  <si>
    <t>Iowa</t>
  </si>
  <si>
    <t>8/19/2020</t>
  </si>
  <si>
    <t>26BS544aL</t>
  </si>
  <si>
    <t>Stipends</t>
  </si>
  <si>
    <t>2/4/2020</t>
  </si>
  <si>
    <t>16Kp580vQ</t>
  </si>
  <si>
    <t>5/19/2019</t>
  </si>
  <si>
    <t>77fA467iZ</t>
  </si>
  <si>
    <t>2/10/2019</t>
  </si>
  <si>
    <t>43h3257kf</t>
  </si>
  <si>
    <t>Project D</t>
  </si>
  <si>
    <t>6/11/2019</t>
  </si>
  <si>
    <t>16ju578k5</t>
  </si>
  <si>
    <t>6/18/2020</t>
  </si>
  <si>
    <t>74Re425se</t>
  </si>
  <si>
    <t>Supplies</t>
  </si>
  <si>
    <t>7/2/2019</t>
  </si>
  <si>
    <t>32Kr081ng</t>
  </si>
  <si>
    <t>2/25/2019</t>
  </si>
  <si>
    <t>40po497wb</t>
  </si>
  <si>
    <t>8/10/2020</t>
  </si>
  <si>
    <t>18t4240ye</t>
  </si>
  <si>
    <t>11/18/2020</t>
  </si>
  <si>
    <t>71UZ470wm</t>
  </si>
  <si>
    <t>7/22/2019</t>
  </si>
  <si>
    <t>829S151hf</t>
  </si>
  <si>
    <t>10/27/2020</t>
  </si>
  <si>
    <t>12tk247dK</t>
  </si>
  <si>
    <t>Project C</t>
  </si>
  <si>
    <t>Gavra Ivory</t>
  </si>
  <si>
    <t>11/13/2020</t>
  </si>
  <si>
    <t>23NB286nO</t>
  </si>
  <si>
    <t>2/13/2020</t>
  </si>
  <si>
    <t>15kv332qz</t>
  </si>
  <si>
    <t>3/26/2020</t>
  </si>
  <si>
    <t>20Iz130fa</t>
  </si>
  <si>
    <t>3/10/2020</t>
  </si>
  <si>
    <t>92z4912w6</t>
  </si>
  <si>
    <t>3/30/2019</t>
  </si>
  <si>
    <t>04jn370z3</t>
  </si>
  <si>
    <t>10/12/2020</t>
  </si>
  <si>
    <t>57Lw306yA</t>
  </si>
  <si>
    <t>1/2/2020</t>
  </si>
  <si>
    <t>66Et928bd</t>
  </si>
  <si>
    <t>1/2/2021</t>
  </si>
  <si>
    <t>52xV409kk</t>
  </si>
  <si>
    <t>2/4/2019</t>
  </si>
  <si>
    <t>77Wr811fh</t>
  </si>
  <si>
    <t>95Ve319xk</t>
  </si>
  <si>
    <t>Project G</t>
  </si>
  <si>
    <t>Haroun Espinal</t>
  </si>
  <si>
    <t>1/8/2021</t>
  </si>
  <si>
    <t>05Lc329bK</t>
  </si>
  <si>
    <t>1/1/2019</t>
  </si>
  <si>
    <t>60XQ353au</t>
  </si>
  <si>
    <t>5/25/2019</t>
  </si>
  <si>
    <t>51QE644jz</t>
  </si>
  <si>
    <t>3/3/2019</t>
  </si>
  <si>
    <t>02fB015yN</t>
  </si>
  <si>
    <t>10/31/2020</t>
  </si>
  <si>
    <t>44Nc737v1</t>
  </si>
  <si>
    <t>4/4/2019</t>
  </si>
  <si>
    <t>64Zm338tp</t>
  </si>
  <si>
    <t>1/24/2019</t>
  </si>
  <si>
    <t>94Th309hr</t>
  </si>
  <si>
    <t>9/21/2019</t>
  </si>
  <si>
    <t>0045312rt</t>
  </si>
  <si>
    <t>3/30/2020</t>
  </si>
  <si>
    <t>72Zk930vR</t>
  </si>
  <si>
    <t>12/22/2019</t>
  </si>
  <si>
    <t>33JW708tB</t>
  </si>
  <si>
    <t>4/26/2020</t>
  </si>
  <si>
    <t>730t822xH</t>
  </si>
  <si>
    <t>11/4/2020</t>
  </si>
  <si>
    <t>04LL419fq</t>
  </si>
  <si>
    <t>10/30/2020</t>
  </si>
  <si>
    <t>93q0570gk</t>
  </si>
  <si>
    <t>10/30/2019</t>
  </si>
  <si>
    <t>80sn678bh</t>
  </si>
  <si>
    <t>11/25/2019</t>
  </si>
  <si>
    <t>160u576fu</t>
  </si>
  <si>
    <t>7/23/2020</t>
  </si>
  <si>
    <t>812W966mP</t>
  </si>
  <si>
    <t>1/19/2019</t>
  </si>
  <si>
    <t>16LK119bI</t>
  </si>
  <si>
    <t>11/10/2019</t>
  </si>
  <si>
    <t>27Te764al</t>
  </si>
  <si>
    <t>8/14/2019</t>
  </si>
  <si>
    <t>64UB705xR</t>
  </si>
  <si>
    <t>1/15/2020</t>
  </si>
  <si>
    <t>954N760xt</t>
  </si>
  <si>
    <t>11/17/2020</t>
  </si>
  <si>
    <t>272v212cX</t>
  </si>
  <si>
    <t>1/12/2019</t>
  </si>
  <si>
    <t>17aC763lm</t>
  </si>
  <si>
    <t>9/20/2019</t>
  </si>
  <si>
    <t>87l7636wy</t>
  </si>
  <si>
    <t>1/25/2019</t>
  </si>
  <si>
    <t>13nW886vo</t>
  </si>
  <si>
    <t>5/15/2020</t>
  </si>
  <si>
    <t>05D0654fg</t>
  </si>
  <si>
    <t>10/9/2019</t>
  </si>
  <si>
    <t>86XE274ee</t>
  </si>
  <si>
    <t>4/24/2019</t>
  </si>
  <si>
    <t>304o614mj</t>
  </si>
  <si>
    <t>11/2/2020</t>
  </si>
  <si>
    <t>143c224rl</t>
  </si>
  <si>
    <t>9/8/2020</t>
  </si>
  <si>
    <t>19OK265cW</t>
  </si>
  <si>
    <t>2/2/2019</t>
  </si>
  <si>
    <t>63F3075sA</t>
  </si>
  <si>
    <t>11/15/2019</t>
  </si>
  <si>
    <t>00Iq458bY</t>
  </si>
  <si>
    <t>6/14/2019</t>
  </si>
  <si>
    <t>16xy983iB</t>
  </si>
  <si>
    <t>6/17/2019</t>
  </si>
  <si>
    <t>46ql083y6</t>
  </si>
  <si>
    <t>0718883eg</t>
  </si>
  <si>
    <t>1/29/2019</t>
  </si>
  <si>
    <t>45Y7382z5</t>
  </si>
  <si>
    <t>12/23/2019</t>
  </si>
  <si>
    <t>44IP213lw</t>
  </si>
  <si>
    <t>6/21/2019</t>
  </si>
  <si>
    <t>807S262j9</t>
  </si>
  <si>
    <t>742l285qn</t>
  </si>
  <si>
    <t>11/12/2020</t>
  </si>
  <si>
    <t>16YC814pk</t>
  </si>
  <si>
    <t>5/29/2019</t>
  </si>
  <si>
    <t>79UI043w0</t>
  </si>
  <si>
    <t>6/20/2019</t>
  </si>
  <si>
    <t>980n086re</t>
  </si>
  <si>
    <t>1/10/2019</t>
  </si>
  <si>
    <t>68kJ659oh</t>
  </si>
  <si>
    <t>5/23/2019</t>
  </si>
  <si>
    <t>33uU728fR</t>
  </si>
  <si>
    <t>5/12/2020</t>
  </si>
  <si>
    <t>30VD508cF</t>
  </si>
  <si>
    <t>2/29/2020</t>
  </si>
  <si>
    <t>88fu260qp</t>
  </si>
  <si>
    <t>1/18/2021</t>
  </si>
  <si>
    <t>6524187pa</t>
  </si>
  <si>
    <t>2/17/2019</t>
  </si>
  <si>
    <t>54bU626pR</t>
  </si>
  <si>
    <t>1/13/2021</t>
  </si>
  <si>
    <t>724q637kk</t>
  </si>
  <si>
    <t>81g3446ca</t>
  </si>
  <si>
    <t>2/18/2019</t>
  </si>
  <si>
    <t>144y540qr</t>
  </si>
  <si>
    <t>11/14/2020</t>
  </si>
  <si>
    <t>56hs678ed</t>
  </si>
  <si>
    <t>06ma069fu</t>
  </si>
  <si>
    <t>7/5/2019</t>
  </si>
  <si>
    <t>62Vj494tP</t>
  </si>
  <si>
    <t>9/14/2020</t>
  </si>
  <si>
    <t>21hD348w5</t>
  </si>
  <si>
    <t>10/17/2020</t>
  </si>
  <si>
    <t>14Gd904xg</t>
  </si>
  <si>
    <t>2/15/2020</t>
  </si>
  <si>
    <t>32oS117wA</t>
  </si>
  <si>
    <t>77i2704as</t>
  </si>
  <si>
    <t>6/12/2020</t>
  </si>
  <si>
    <t>83H5665hr</t>
  </si>
  <si>
    <t>8/21/2020</t>
  </si>
  <si>
    <t>84Ta263n8</t>
  </si>
  <si>
    <t>12bc602qT</t>
  </si>
  <si>
    <t>10/23/2019</t>
  </si>
  <si>
    <t>42lo888le</t>
  </si>
  <si>
    <t>2/21/2020</t>
  </si>
  <si>
    <t>77D5347gj</t>
  </si>
  <si>
    <t>12/6/2019</t>
  </si>
  <si>
    <t>24PJ260nP</t>
  </si>
  <si>
    <t>7/1/2019</t>
  </si>
  <si>
    <t>66lU816vG</t>
  </si>
  <si>
    <t>11/30/2020</t>
  </si>
  <si>
    <t>35yw958dm</t>
  </si>
  <si>
    <t>80pt682cF</t>
  </si>
  <si>
    <t>4/20/2019</t>
  </si>
  <si>
    <t>889e196fx</t>
  </si>
  <si>
    <t>9/28/2020</t>
  </si>
  <si>
    <t>92lt426zs</t>
  </si>
  <si>
    <t>9/4/2019</t>
  </si>
  <si>
    <t>07MC001io</t>
  </si>
  <si>
    <t>5/26/2019</t>
  </si>
  <si>
    <t>25lT492pH</t>
  </si>
  <si>
    <t>899B193rx</t>
  </si>
  <si>
    <t>8/1/2020</t>
  </si>
  <si>
    <t>075M743dV</t>
  </si>
  <si>
    <t>12/12/2020</t>
  </si>
  <si>
    <t>36Nb738pd</t>
  </si>
  <si>
    <t>2/9/2020</t>
  </si>
  <si>
    <t>3078873iG</t>
  </si>
  <si>
    <t>9/16/2019</t>
  </si>
  <si>
    <t>48xH382va</t>
  </si>
  <si>
    <t>6/19/2019</t>
  </si>
  <si>
    <t>92uE129l7</t>
  </si>
  <si>
    <t>4/19/2020</t>
  </si>
  <si>
    <t>70De871va</t>
  </si>
  <si>
    <t>3/1/2019</t>
  </si>
  <si>
    <t>8836019gQ</t>
  </si>
  <si>
    <t>261k074jp</t>
  </si>
  <si>
    <t>11/6/2020</t>
  </si>
  <si>
    <t>20dj796aH</t>
  </si>
  <si>
    <t>12/15/2019</t>
  </si>
  <si>
    <t>606W298cC</t>
  </si>
  <si>
    <t>11/15/2020</t>
  </si>
  <si>
    <t>60vw325c7</t>
  </si>
  <si>
    <t>7/20/2020</t>
  </si>
  <si>
    <t>21eC170k4</t>
  </si>
  <si>
    <t>9/23/2019</t>
  </si>
  <si>
    <t>51SK931p8</t>
  </si>
  <si>
    <t>7/25/2020</t>
  </si>
  <si>
    <t>18iu999dn</t>
  </si>
  <si>
    <t>5/2/2019</t>
  </si>
  <si>
    <t>47Nl309em</t>
  </si>
  <si>
    <t>3/5/2020</t>
  </si>
  <si>
    <t>88db964fW</t>
  </si>
  <si>
    <t>5/1/2019</t>
  </si>
  <si>
    <t>377y221d7</t>
  </si>
  <si>
    <t>3/22/2019</t>
  </si>
  <si>
    <t>25fc834aI</t>
  </si>
  <si>
    <t>4/8/2019</t>
  </si>
  <si>
    <t>03lw432hq</t>
  </si>
  <si>
    <t>8/26/2020</t>
  </si>
  <si>
    <t>08cv531oT</t>
  </si>
  <si>
    <t>3/19/2019</t>
  </si>
  <si>
    <t>24Ka885o6</t>
  </si>
  <si>
    <t>6/4/2020</t>
  </si>
  <si>
    <t>71RD524a5</t>
  </si>
  <si>
    <t>8/20/2019</t>
  </si>
  <si>
    <t>43yA116zU</t>
  </si>
  <si>
    <t>8/27/2019</t>
  </si>
  <si>
    <t>589D932r7</t>
  </si>
  <si>
    <t>9/10/2019</t>
  </si>
  <si>
    <t>86AB905k9</t>
  </si>
  <si>
    <t>5/17/2019</t>
  </si>
  <si>
    <t>53gG324uU</t>
  </si>
  <si>
    <t>1/19/2021</t>
  </si>
  <si>
    <t>06aV955mf</t>
  </si>
  <si>
    <t>5/31/2019</t>
  </si>
  <si>
    <t>11rO530bL</t>
  </si>
  <si>
    <t>10/28/2019</t>
  </si>
  <si>
    <t>67aS830fD</t>
  </si>
  <si>
    <t>03lU958lB</t>
  </si>
  <si>
    <t>5/8/2020</t>
  </si>
  <si>
    <t>33zh617tK</t>
  </si>
  <si>
    <t>12/18/2020</t>
  </si>
  <si>
    <t>84yw192xu</t>
  </si>
  <si>
    <t>2/12/2019</t>
  </si>
  <si>
    <t>67HY422kh</t>
  </si>
  <si>
    <t>11/7/2019</t>
  </si>
  <si>
    <t>71Up789u5</t>
  </si>
  <si>
    <t>8/13/2019</t>
  </si>
  <si>
    <t>28dA951t7</t>
  </si>
  <si>
    <t>8/30/2019</t>
  </si>
  <si>
    <t>60JR805bn</t>
  </si>
  <si>
    <t>1/6/2021</t>
  </si>
  <si>
    <t>85r7184hp</t>
  </si>
  <si>
    <t>6/30/2020</t>
  </si>
  <si>
    <t>76yf249zE</t>
  </si>
  <si>
    <t>51De276ky</t>
  </si>
  <si>
    <t>7/25/2019</t>
  </si>
  <si>
    <t>48z8028wN</t>
  </si>
  <si>
    <t>1/29/2020</t>
  </si>
  <si>
    <t>65lD982rD</t>
  </si>
  <si>
    <t>7/27/2020</t>
  </si>
  <si>
    <t>73E5168v7</t>
  </si>
  <si>
    <t>7/30/2020</t>
  </si>
  <si>
    <t>01UR404ft</t>
  </si>
  <si>
    <t>3/25/2019</t>
  </si>
  <si>
    <t>77hF141cL</t>
  </si>
  <si>
    <t>3/21/2019</t>
  </si>
  <si>
    <t>87bp108jD</t>
  </si>
  <si>
    <t>1/13/2020</t>
  </si>
  <si>
    <t>323v432p5</t>
  </si>
  <si>
    <t>4/25/2020</t>
  </si>
  <si>
    <t>83Bb918qj</t>
  </si>
  <si>
    <t>34Oe148ik</t>
  </si>
  <si>
    <t>5/19/2020</t>
  </si>
  <si>
    <t>39L2842mh</t>
  </si>
  <si>
    <t>1/21/2020</t>
  </si>
  <si>
    <t>97Ve665cD</t>
  </si>
  <si>
    <t>11/11/2020</t>
  </si>
  <si>
    <t>35pC635bC</t>
  </si>
  <si>
    <t>9/21/2020</t>
  </si>
  <si>
    <t>79EH508x5</t>
  </si>
  <si>
    <t>9/3/2019</t>
  </si>
  <si>
    <t>63L6647vp</t>
  </si>
  <si>
    <t>10/19/2020</t>
  </si>
  <si>
    <t>29tQ349aw</t>
  </si>
  <si>
    <t>6/27/2020</t>
  </si>
  <si>
    <t>99sZ856aq</t>
  </si>
  <si>
    <t>7/30/2019</t>
  </si>
  <si>
    <t>60Ah935xo</t>
  </si>
  <si>
    <t>6/25/2019</t>
  </si>
  <si>
    <t>70an239p4</t>
  </si>
  <si>
    <t>6/29/2020</t>
  </si>
  <si>
    <t>73dC709bY</t>
  </si>
  <si>
    <t>1/6/2020</t>
  </si>
  <si>
    <t>383j737cy</t>
  </si>
  <si>
    <t>12/3/2020</t>
  </si>
  <si>
    <t>15fz055yR</t>
  </si>
  <si>
    <t>2/28/2020</t>
  </si>
  <si>
    <t>56p2001qu</t>
  </si>
  <si>
    <t>8/23/2020</t>
  </si>
  <si>
    <t>414j948ub</t>
  </si>
  <si>
    <t>6/9/2020</t>
  </si>
  <si>
    <t>409r065ze</t>
  </si>
  <si>
    <t>30t2802jJ</t>
  </si>
  <si>
    <t>12/2/2020</t>
  </si>
  <si>
    <t>25LX531lm</t>
  </si>
  <si>
    <t>12/10/2019</t>
  </si>
  <si>
    <t>46XS611lb</t>
  </si>
  <si>
    <t>3/7/2020</t>
  </si>
  <si>
    <t>91VG398yJ</t>
  </si>
  <si>
    <t>3/26/2019</t>
  </si>
  <si>
    <t>09G0684dP</t>
  </si>
  <si>
    <t>08M6868wI</t>
  </si>
  <si>
    <t>09R0336c5</t>
  </si>
  <si>
    <t>536Z893qv</t>
  </si>
  <si>
    <t>4/1/2020</t>
  </si>
  <si>
    <t>39PA806xB</t>
  </si>
  <si>
    <t>6/6/2020</t>
  </si>
  <si>
    <t>25xX796cY</t>
  </si>
  <si>
    <t>9/14/2019</t>
  </si>
  <si>
    <t>16ok954qZ</t>
  </si>
  <si>
    <t>7/18/2020</t>
  </si>
  <si>
    <t>356y029zV</t>
  </si>
  <si>
    <t>3/15/2020</t>
  </si>
  <si>
    <t>81Mm809uB</t>
  </si>
  <si>
    <t>10/24/2020</t>
  </si>
  <si>
    <t>47Sg559qf</t>
  </si>
  <si>
    <t>83t4087hE</t>
  </si>
  <si>
    <t>02ty869cp</t>
  </si>
  <si>
    <t>5/21/2020</t>
  </si>
  <si>
    <t>36Rw336ji</t>
  </si>
  <si>
    <t>10/25/2020</t>
  </si>
  <si>
    <t>09wm316lg</t>
  </si>
  <si>
    <t>916f493kp</t>
  </si>
  <si>
    <t>1/18/2019</t>
  </si>
  <si>
    <t>55Gx274xJ</t>
  </si>
  <si>
    <t>19Bg847iE</t>
  </si>
  <si>
    <t>7/14/2019</t>
  </si>
  <si>
    <t>90fl270dg</t>
  </si>
  <si>
    <t>6/18/2019</t>
  </si>
  <si>
    <t>43Fe617ic</t>
  </si>
  <si>
    <t>8/22/2020</t>
  </si>
  <si>
    <t>601F074re</t>
  </si>
  <si>
    <t>9/10/2020</t>
  </si>
  <si>
    <t>44dB036rE</t>
  </si>
  <si>
    <t>9/4/2020</t>
  </si>
  <si>
    <t>54fm511re</t>
  </si>
  <si>
    <t>2/10/2020</t>
  </si>
  <si>
    <t>45x6592ww</t>
  </si>
  <si>
    <t>9/12/2020</t>
  </si>
  <si>
    <t>0163058f3</t>
  </si>
  <si>
    <t>4/16/2020</t>
  </si>
  <si>
    <t>70MS059lI</t>
  </si>
  <si>
    <t>04qy593mc</t>
  </si>
  <si>
    <t>4/21/2020</t>
  </si>
  <si>
    <t>907Q561lz</t>
  </si>
  <si>
    <t>43aJ355t0</t>
  </si>
  <si>
    <t>3/31/2019</t>
  </si>
  <si>
    <t>04rV731mL</t>
  </si>
  <si>
    <t>5/23/2020</t>
  </si>
  <si>
    <t>14qR095mV</t>
  </si>
  <si>
    <t>28yi836yq</t>
  </si>
  <si>
    <t>12/29/2020</t>
  </si>
  <si>
    <t>31ZQ523uN</t>
  </si>
  <si>
    <t>1/25/2020</t>
  </si>
  <si>
    <t>17qk093x2</t>
  </si>
  <si>
    <t>8/27/2020</t>
  </si>
  <si>
    <t>32rY807gU</t>
  </si>
  <si>
    <t>2/8/2020</t>
  </si>
  <si>
    <t>16Vx564iY</t>
  </si>
  <si>
    <t>10/4/2020</t>
  </si>
  <si>
    <t>80qV680xJ</t>
  </si>
  <si>
    <t>12/9/2019</t>
  </si>
  <si>
    <t>513J331sp</t>
  </si>
  <si>
    <t>5/27/2019</t>
  </si>
  <si>
    <t>72Nm921m0</t>
  </si>
  <si>
    <t>9/24/2019</t>
  </si>
  <si>
    <t>95U4653gL</t>
  </si>
  <si>
    <t>85do656gT</t>
  </si>
  <si>
    <t>7/24/2019</t>
  </si>
  <si>
    <t>171C034pm</t>
  </si>
  <si>
    <t>8/29/2020</t>
  </si>
  <si>
    <t>64BC704mh</t>
  </si>
  <si>
    <t>10/22/2019</t>
  </si>
  <si>
    <t>24oq425zq</t>
  </si>
  <si>
    <t>99vN466uP</t>
  </si>
  <si>
    <t>6/10/2020</t>
  </si>
  <si>
    <t>926b534lx</t>
  </si>
  <si>
    <t>6/26/2020</t>
  </si>
  <si>
    <t>72uN077kn</t>
  </si>
  <si>
    <t>64K7234ur</t>
  </si>
  <si>
    <t>86ia194yY</t>
  </si>
  <si>
    <t>11/5/2020</t>
  </si>
  <si>
    <t>07rc500b5</t>
  </si>
  <si>
    <t>95WF621oB</t>
  </si>
  <si>
    <t>6/16/2020</t>
  </si>
  <si>
    <t>93Jw376er</t>
  </si>
  <si>
    <t>68bo647sE</t>
  </si>
  <si>
    <t>5/6/2019</t>
  </si>
  <si>
    <t>75By770yJ</t>
  </si>
  <si>
    <t>9/1/2019</t>
  </si>
  <si>
    <t>47Kh775qN</t>
  </si>
  <si>
    <t>12/12/2019</t>
  </si>
  <si>
    <t>70R9486a6</t>
  </si>
  <si>
    <t>39ES511mJ</t>
  </si>
  <si>
    <t>1/5/2020</t>
  </si>
  <si>
    <t>01lu885gE</t>
  </si>
  <si>
    <t>4/11/2020</t>
  </si>
  <si>
    <t>52Ov624pg</t>
  </si>
  <si>
    <t>085O345ps</t>
  </si>
  <si>
    <t>8/16/2019</t>
  </si>
  <si>
    <t>40zj108dK</t>
  </si>
  <si>
    <t>4/13/2020</t>
  </si>
  <si>
    <t>35py448wT</t>
  </si>
  <si>
    <t>12/8/2020</t>
  </si>
  <si>
    <t>54Sv907nZ</t>
  </si>
  <si>
    <t>10/29/2019</t>
  </si>
  <si>
    <t>63i1192gr</t>
  </si>
  <si>
    <t>8/20/2020</t>
  </si>
  <si>
    <t>70G3252gA</t>
  </si>
  <si>
    <t>11/4/2019</t>
  </si>
  <si>
    <t>83Re454sd</t>
  </si>
  <si>
    <t>12/1/2020</t>
  </si>
  <si>
    <t>05vC452y6</t>
  </si>
  <si>
    <t>1/8/2020</t>
  </si>
  <si>
    <t>69ne824li</t>
  </si>
  <si>
    <t>2/11/2019</t>
  </si>
  <si>
    <t>43JK655vc</t>
  </si>
  <si>
    <t>7/6/2020</t>
  </si>
  <si>
    <t>7975784yj</t>
  </si>
  <si>
    <t>10/4/2019</t>
  </si>
  <si>
    <t>31kN315fe</t>
  </si>
  <si>
    <t>40Ws276lU</t>
  </si>
  <si>
    <t>1/4/2021</t>
  </si>
  <si>
    <t>474P732oa</t>
  </si>
  <si>
    <t>9/28/2019</t>
  </si>
  <si>
    <t>77jg057kg</t>
  </si>
  <si>
    <t>2/22/2020</t>
  </si>
  <si>
    <t>21qt581uy</t>
  </si>
  <si>
    <t>96Oh198db</t>
  </si>
  <si>
    <t>360J112bv</t>
  </si>
  <si>
    <t>1/17/2020</t>
  </si>
  <si>
    <t>65Ss518mV</t>
  </si>
  <si>
    <t>3/28/2019</t>
  </si>
  <si>
    <t>145m293rh</t>
  </si>
  <si>
    <t>43RQ847ou</t>
  </si>
  <si>
    <t>282M132iq</t>
  </si>
  <si>
    <t>4/29/2020</t>
  </si>
  <si>
    <t>66IB283qF</t>
  </si>
  <si>
    <t>13CM380sM</t>
  </si>
  <si>
    <t>3/20/2020</t>
  </si>
  <si>
    <t>65EU849lR</t>
  </si>
  <si>
    <t>4/6/2020</t>
  </si>
  <si>
    <t>19Yr080ov</t>
  </si>
  <si>
    <t>3/14/2020</t>
  </si>
  <si>
    <t>39Nv887xO</t>
  </si>
  <si>
    <t>12/15/2020</t>
  </si>
  <si>
    <t>259u170s4</t>
  </si>
  <si>
    <t>4/2/2020</t>
  </si>
  <si>
    <t>03FV560qz</t>
  </si>
  <si>
    <t>3/5/2019</t>
  </si>
  <si>
    <t>23Mw936dg</t>
  </si>
  <si>
    <t>9/17/2020</t>
  </si>
  <si>
    <t>94Pg415zn</t>
  </si>
  <si>
    <t>655O390ob</t>
  </si>
  <si>
    <t>11/22/2020</t>
  </si>
  <si>
    <t>28Us472eG</t>
  </si>
  <si>
    <t>8/7/2019</t>
  </si>
  <si>
    <t>38Js481vQ</t>
  </si>
  <si>
    <t>10U8590kT</t>
  </si>
  <si>
    <t>2/28/2019</t>
  </si>
  <si>
    <t>509r104cM</t>
  </si>
  <si>
    <t>39m4369kY</t>
  </si>
  <si>
    <t>7/13/2020</t>
  </si>
  <si>
    <t>06oI551xg</t>
  </si>
  <si>
    <t>14fi643kE</t>
  </si>
  <si>
    <t>91UC515p9</t>
  </si>
  <si>
    <t>1/14/2020</t>
  </si>
  <si>
    <t>462z154pX</t>
  </si>
  <si>
    <t>15ZZ106iK</t>
  </si>
  <si>
    <t>78FF662ce</t>
  </si>
  <si>
    <t>12/30/2020</t>
  </si>
  <si>
    <t>36RG145d6</t>
  </si>
  <si>
    <t>2/7/2019</t>
  </si>
  <si>
    <t>40UN684go</t>
  </si>
  <si>
    <t>9/20/2020</t>
  </si>
  <si>
    <t>29MN473ju</t>
  </si>
  <si>
    <t>5/14/2019</t>
  </si>
  <si>
    <t>084Y909li</t>
  </si>
  <si>
    <t>7/29/2020</t>
  </si>
  <si>
    <t>278K225u3</t>
  </si>
  <si>
    <t>3/24/2020</t>
  </si>
  <si>
    <t>89Ov815xr</t>
  </si>
  <si>
    <t>65EO450gY</t>
  </si>
  <si>
    <t>36WI494up</t>
  </si>
  <si>
    <t>3/21/2020</t>
  </si>
  <si>
    <t>77Mo589t7</t>
  </si>
  <si>
    <t>72x7765zh</t>
  </si>
  <si>
    <t>29Em059jv</t>
  </si>
  <si>
    <t>19o8897zi</t>
  </si>
  <si>
    <t>7/19/2019</t>
  </si>
  <si>
    <t>779q320mU</t>
  </si>
  <si>
    <t>9/6/2019</t>
  </si>
  <si>
    <t>03DX848ls</t>
  </si>
  <si>
    <t>6/4/2019</t>
  </si>
  <si>
    <t>48k5069uE</t>
  </si>
  <si>
    <t>1/23/2020</t>
  </si>
  <si>
    <t>63ls164si</t>
  </si>
  <si>
    <t>4/5/2020</t>
  </si>
  <si>
    <t>17aB222tH</t>
  </si>
  <si>
    <t>73ZH141cB</t>
  </si>
  <si>
    <t>78tG015dF</t>
  </si>
  <si>
    <t>29F2577iS</t>
  </si>
  <si>
    <t>6/24/2020</t>
  </si>
  <si>
    <t>33YV237z7</t>
  </si>
  <si>
    <t>5/16/2020</t>
  </si>
  <si>
    <t>81Bj735nG</t>
  </si>
  <si>
    <t>9/9/2019</t>
  </si>
  <si>
    <t>42Ei539hy</t>
  </si>
  <si>
    <t>1/10/2021</t>
  </si>
  <si>
    <t>79Xx768lS</t>
  </si>
  <si>
    <t>3/15/2019</t>
  </si>
  <si>
    <t>70FI103ch</t>
  </si>
  <si>
    <t>10/28/2020</t>
  </si>
  <si>
    <t>04iH864v3</t>
  </si>
  <si>
    <t>2/20/2020</t>
  </si>
  <si>
    <t>94WL800iE</t>
  </si>
  <si>
    <t>3/20/2019</t>
  </si>
  <si>
    <t>91ev108jZ</t>
  </si>
  <si>
    <t>91g0421fE</t>
  </si>
  <si>
    <t>9/17/2019</t>
  </si>
  <si>
    <t>00M8271oT</t>
  </si>
  <si>
    <t>8400017si</t>
  </si>
  <si>
    <t>77sm221nf</t>
  </si>
  <si>
    <t>7/3/2020</t>
  </si>
  <si>
    <t>397p588p5</t>
  </si>
  <si>
    <t>2/3/2019</t>
  </si>
  <si>
    <t>6969557fi</t>
  </si>
  <si>
    <t>602s955hd</t>
  </si>
  <si>
    <t>1/16/2019</t>
  </si>
  <si>
    <t>05yw947n9</t>
  </si>
  <si>
    <t>34xQ742jB</t>
  </si>
  <si>
    <t>5/30/2019</t>
  </si>
  <si>
    <t>60kJ583tD</t>
  </si>
  <si>
    <t>7/15/2020</t>
  </si>
  <si>
    <t>70u2154ko</t>
  </si>
  <si>
    <t>7/16/2019</t>
  </si>
  <si>
    <t>00uw815f2</t>
  </si>
  <si>
    <t>4/13/2019</t>
  </si>
  <si>
    <t>37l6898mu</t>
  </si>
  <si>
    <t>09BE805wq</t>
  </si>
  <si>
    <t>45ti919w7</t>
  </si>
  <si>
    <t>68GQ553bv</t>
  </si>
  <si>
    <t>5/27/2020</t>
  </si>
  <si>
    <t>21PP342gq</t>
  </si>
  <si>
    <t>48XG886dv</t>
  </si>
  <si>
    <t>0574240vc</t>
  </si>
  <si>
    <t>1/14/2021</t>
  </si>
  <si>
    <t>37Jh904cI</t>
  </si>
  <si>
    <t>5/2/2020</t>
  </si>
  <si>
    <t>32yl961dj</t>
  </si>
  <si>
    <t>459U465tW</t>
  </si>
  <si>
    <t>00hJ213td</t>
  </si>
  <si>
    <t>530t137oa</t>
  </si>
  <si>
    <t>12/27/2020</t>
  </si>
  <si>
    <t>32jf723qt</t>
  </si>
  <si>
    <t>1/1/2021</t>
  </si>
  <si>
    <t>94EO003gz</t>
  </si>
  <si>
    <t>8/3/2019</t>
  </si>
  <si>
    <t>09Qo279g2</t>
  </si>
  <si>
    <t>64vM545tm</t>
  </si>
  <si>
    <t>4/25/2019</t>
  </si>
  <si>
    <t>814S637vq</t>
  </si>
  <si>
    <t>86Lm468md</t>
  </si>
  <si>
    <t>02iL789gw</t>
  </si>
  <si>
    <t>6715618cd</t>
  </si>
  <si>
    <t>36A1349lh</t>
  </si>
  <si>
    <t>83Bz576rP</t>
  </si>
  <si>
    <t>25hs733f2</t>
  </si>
  <si>
    <t>84m7182w7</t>
  </si>
  <si>
    <t>9/15/2020</t>
  </si>
  <si>
    <t>28XS463he</t>
  </si>
  <si>
    <t>00hs688uP</t>
  </si>
  <si>
    <t>1/3/2020</t>
  </si>
  <si>
    <t>277u610ny</t>
  </si>
  <si>
    <t>6/23/2019</t>
  </si>
  <si>
    <t>38sQ710l2</t>
  </si>
  <si>
    <t>2/18/2020</t>
  </si>
  <si>
    <t>54ae841jv</t>
  </si>
  <si>
    <t>3/11/2019</t>
  </si>
  <si>
    <t>52xF284uS</t>
  </si>
  <si>
    <t>59RT358t8</t>
  </si>
  <si>
    <t>69DM880sj</t>
  </si>
  <si>
    <t>6/2/2019</t>
  </si>
  <si>
    <t>20Rh410u4</t>
  </si>
  <si>
    <t>5/24/2020</t>
  </si>
  <si>
    <t>30dJ137we</t>
  </si>
  <si>
    <t>11/17/2019</t>
  </si>
  <si>
    <t>63jf289nC</t>
  </si>
  <si>
    <t>26nR418cn</t>
  </si>
  <si>
    <t>81bR505yT</t>
  </si>
  <si>
    <t>745y211wO</t>
  </si>
  <si>
    <t>24ma213ej</t>
  </si>
  <si>
    <t>8/17/2020</t>
  </si>
  <si>
    <t>80TM737gs</t>
  </si>
  <si>
    <t>10/2/2020</t>
  </si>
  <si>
    <t>486E914mj</t>
  </si>
  <si>
    <t>07Qs407mf</t>
  </si>
  <si>
    <t>4/11/2019</t>
  </si>
  <si>
    <t>01RG805cQ</t>
  </si>
  <si>
    <t>8/6/2020</t>
  </si>
  <si>
    <t>92f9273fo</t>
  </si>
  <si>
    <t>7/26/2019</t>
  </si>
  <si>
    <t>91Ti674qp</t>
  </si>
  <si>
    <t>4/22/2019</t>
  </si>
  <si>
    <t>84kl423n0</t>
  </si>
  <si>
    <t>6/14/2020</t>
  </si>
  <si>
    <t>85pD948xz</t>
  </si>
  <si>
    <t>10/23/2020</t>
  </si>
  <si>
    <t>63SG442ly</t>
  </si>
  <si>
    <t>2/16/2020</t>
  </si>
  <si>
    <t>28XU071jt</t>
  </si>
  <si>
    <t>96B6235vZ</t>
  </si>
  <si>
    <t>12/9/2020</t>
  </si>
  <si>
    <t>20Mt950iK</t>
  </si>
  <si>
    <t>501D095k2</t>
  </si>
  <si>
    <t>6/5/2019</t>
  </si>
  <si>
    <t>31Wv943m0</t>
  </si>
  <si>
    <t>1/9/2021</t>
  </si>
  <si>
    <t>60hU498vi</t>
  </si>
  <si>
    <t>1/20/2020</t>
  </si>
  <si>
    <t>37EE074ko</t>
  </si>
  <si>
    <t>7/15/2019</t>
  </si>
  <si>
    <t>04YH814uW</t>
  </si>
  <si>
    <t>2/26/2020</t>
  </si>
  <si>
    <t>70BC199fb</t>
  </si>
  <si>
    <t>11/1/2019</t>
  </si>
  <si>
    <t>88DF583rW</t>
  </si>
  <si>
    <t>23je861u0</t>
  </si>
  <si>
    <t>25dZ899qR</t>
  </si>
  <si>
    <t>5/14/2020</t>
  </si>
  <si>
    <t>20n7776qv</t>
  </si>
  <si>
    <t>9/7/2019</t>
  </si>
  <si>
    <t>74dn497tw</t>
  </si>
  <si>
    <t>01nC762eG</t>
  </si>
  <si>
    <t>6962130ux</t>
  </si>
  <si>
    <t>4/21/2019</t>
  </si>
  <si>
    <t>03kU253oH</t>
  </si>
  <si>
    <t>11/1/2020</t>
  </si>
  <si>
    <t>43IB817j5</t>
  </si>
  <si>
    <t>11/2/2019</t>
  </si>
  <si>
    <t>20Yh116ca</t>
  </si>
  <si>
    <t>11/19/2020</t>
  </si>
  <si>
    <t>25O9875bO</t>
  </si>
  <si>
    <t>1/11/2021</t>
  </si>
  <si>
    <t>60vf868zK</t>
  </si>
  <si>
    <t>5/28/2020</t>
  </si>
  <si>
    <t>02j0497ax</t>
  </si>
  <si>
    <t>1/7/2021</t>
  </si>
  <si>
    <t>7496127cK</t>
  </si>
  <si>
    <t>72oU281na</t>
  </si>
  <si>
    <t>97TW628fu</t>
  </si>
  <si>
    <t>8/3/2020</t>
  </si>
  <si>
    <t>56o0335rQ</t>
  </si>
  <si>
    <t>0791982g8</t>
  </si>
  <si>
    <t>7/16/2020</t>
  </si>
  <si>
    <t>12PH645hf</t>
  </si>
  <si>
    <t>480b272t7</t>
  </si>
  <si>
    <t>11/16/2020</t>
  </si>
  <si>
    <t>88vv343yE</t>
  </si>
  <si>
    <t>5/29/2020</t>
  </si>
  <si>
    <t>89h7638xK</t>
  </si>
  <si>
    <t>8/2/2020</t>
  </si>
  <si>
    <t>79d1990xR</t>
  </si>
  <si>
    <t>11/7/2020</t>
  </si>
  <si>
    <t>12tI815n2</t>
  </si>
  <si>
    <t>12/19/2019</t>
  </si>
  <si>
    <t>27Ud536sn</t>
  </si>
  <si>
    <t>72Wx591iT</t>
  </si>
  <si>
    <t>10/9/2020</t>
  </si>
  <si>
    <t>42UW972eh</t>
  </si>
  <si>
    <t>11/8/2019</t>
  </si>
  <si>
    <t>02Qq656un</t>
  </si>
  <si>
    <t>10/16/2019</t>
  </si>
  <si>
    <t>74nS738uv</t>
  </si>
  <si>
    <t>2/25/2020</t>
  </si>
  <si>
    <t>74u4632iN</t>
  </si>
  <si>
    <t>12/16/2019</t>
  </si>
  <si>
    <t>30cC891td</t>
  </si>
  <si>
    <t>11/3/2019</t>
  </si>
  <si>
    <t>37mo496yH</t>
  </si>
  <si>
    <t>0746908wn</t>
  </si>
  <si>
    <t>61fI974l1</t>
  </si>
  <si>
    <t>39sr097jx</t>
  </si>
  <si>
    <t>567i998qz</t>
  </si>
  <si>
    <t>00yJ235s0</t>
  </si>
  <si>
    <t>10/2/2019</t>
  </si>
  <si>
    <t>55zR507xA</t>
  </si>
  <si>
    <t>3/13/2020</t>
  </si>
  <si>
    <t>92jP807pU</t>
  </si>
  <si>
    <t>65X6959eM</t>
  </si>
  <si>
    <t>23xw233iB</t>
  </si>
  <si>
    <t>08a8113pT</t>
  </si>
  <si>
    <t>12/1/2019</t>
  </si>
  <si>
    <t>07Gp705pW</t>
  </si>
  <si>
    <t>11vY494jp</t>
  </si>
  <si>
    <t>81xF287fF</t>
  </si>
  <si>
    <t>11/27/2019</t>
  </si>
  <si>
    <t>26EE613uf</t>
  </si>
  <si>
    <t>17y8922jq</t>
  </si>
  <si>
    <t>254c392lP</t>
  </si>
  <si>
    <t>3/3/2020</t>
  </si>
  <si>
    <t>22P4357rq</t>
  </si>
  <si>
    <t>57e0250rH</t>
  </si>
  <si>
    <t>11/24/2019</t>
  </si>
  <si>
    <t>11Wi514fX</t>
  </si>
  <si>
    <t>966L049vS</t>
  </si>
  <si>
    <t>5/31/2020</t>
  </si>
  <si>
    <t>97zf906jA</t>
  </si>
  <si>
    <t>922U831yl</t>
  </si>
  <si>
    <t>31BW213r2</t>
  </si>
  <si>
    <t>1/26/2020</t>
  </si>
  <si>
    <t>50Lw684zx</t>
  </si>
  <si>
    <t>580B198ud</t>
  </si>
  <si>
    <t>78nK840o8</t>
  </si>
  <si>
    <t>7/7/2020</t>
  </si>
  <si>
    <t>17pC714fQ</t>
  </si>
  <si>
    <t>5/18/2020</t>
  </si>
  <si>
    <t>24Vk393qr</t>
  </si>
  <si>
    <t>05Tm433yZ</t>
  </si>
  <si>
    <t>4/27/2020</t>
  </si>
  <si>
    <t>00J3196q5</t>
  </si>
  <si>
    <t>90WD520ga</t>
  </si>
  <si>
    <t>66aV227yV</t>
  </si>
  <si>
    <t>27YU625s5</t>
  </si>
  <si>
    <t>50UK931nc</t>
  </si>
  <si>
    <t>61kG904bu</t>
  </si>
  <si>
    <t>9/3/2020</t>
  </si>
  <si>
    <t>02Ke005aB</t>
  </si>
  <si>
    <t>6/11/2020</t>
  </si>
  <si>
    <t>80kF326zh</t>
  </si>
  <si>
    <t>9/30/2020</t>
  </si>
  <si>
    <t>81bU228n0</t>
  </si>
  <si>
    <t>79oD282fh</t>
  </si>
  <si>
    <t>12/10/2020</t>
  </si>
  <si>
    <t>24z4362o1</t>
  </si>
  <si>
    <t>4/9/2019</t>
  </si>
  <si>
    <t>69SU316k7</t>
  </si>
  <si>
    <t>5/25/2020</t>
  </si>
  <si>
    <t>56zV990hz</t>
  </si>
  <si>
    <t>9/23/2020</t>
  </si>
  <si>
    <t>9461427uF</t>
  </si>
  <si>
    <t>4/18/2020</t>
  </si>
  <si>
    <t>33uk411m4</t>
  </si>
  <si>
    <t>10/18/2020</t>
  </si>
  <si>
    <t>92lS590rG</t>
  </si>
  <si>
    <t>64g7206jk</t>
  </si>
  <si>
    <t>08KJ279bD</t>
  </si>
  <si>
    <t>078z164we</t>
  </si>
  <si>
    <t>6/26/2019</t>
  </si>
  <si>
    <t>966g813pg</t>
  </si>
  <si>
    <t>12/18/2019</t>
  </si>
  <si>
    <t>0208879aS</t>
  </si>
  <si>
    <t>11/13/2019</t>
  </si>
  <si>
    <t>21uJ660iZ</t>
  </si>
  <si>
    <t>11/18/2019</t>
  </si>
  <si>
    <t>25gg789eI</t>
  </si>
  <si>
    <t>12/13/2019</t>
  </si>
  <si>
    <t>62jP796sv</t>
  </si>
  <si>
    <t>5/8/2019</t>
  </si>
  <si>
    <t>39aL952j8</t>
  </si>
  <si>
    <t>2/20/2019</t>
  </si>
  <si>
    <t>770m150z3</t>
  </si>
  <si>
    <t>2/9/2019</t>
  </si>
  <si>
    <t>24Bz557kT</t>
  </si>
  <si>
    <t>7/12/2020</t>
  </si>
  <si>
    <t>54sv485eg</t>
  </si>
  <si>
    <t>04tg651qW</t>
  </si>
  <si>
    <t>12/31/2019</t>
  </si>
  <si>
    <t>54u4726p7</t>
  </si>
  <si>
    <t>36Hc685rB</t>
  </si>
  <si>
    <t>6/5/2020</t>
  </si>
  <si>
    <t>95m4685px</t>
  </si>
  <si>
    <t>1/7/2020</t>
  </si>
  <si>
    <t>017n587g0</t>
  </si>
  <si>
    <t>11/12/2019</t>
  </si>
  <si>
    <t>32q5884uG</t>
  </si>
  <si>
    <t>66lR719ik</t>
  </si>
  <si>
    <t>3/16/2020</t>
  </si>
  <si>
    <t>042J825oK</t>
  </si>
  <si>
    <t>2/17/2020</t>
  </si>
  <si>
    <t>71ZL084yT</t>
  </si>
  <si>
    <t>12D9474bd</t>
  </si>
  <si>
    <t>8/15/2019</t>
  </si>
  <si>
    <t>03A0604mt</t>
  </si>
  <si>
    <t>12/23/2020</t>
  </si>
  <si>
    <t>756K364ug</t>
  </si>
  <si>
    <t>677D343xm</t>
  </si>
  <si>
    <t>4/18/2019</t>
  </si>
  <si>
    <t>20Gx885gK</t>
  </si>
  <si>
    <t>3/17/2020</t>
  </si>
  <si>
    <t>38S6617u4</t>
  </si>
  <si>
    <t>1/4/2020</t>
  </si>
  <si>
    <t>460B763i4</t>
  </si>
  <si>
    <t>5/3/2019</t>
  </si>
  <si>
    <t>68Qo991lT</t>
  </si>
  <si>
    <t>2/19/2019</t>
  </si>
  <si>
    <t>54Hb125rM</t>
  </si>
  <si>
    <t>2/2/2020</t>
  </si>
  <si>
    <t>98b7108yP</t>
  </si>
  <si>
    <t>8/10/2019</t>
  </si>
  <si>
    <t>43wa985bn</t>
  </si>
  <si>
    <t>3/23/2020</t>
  </si>
  <si>
    <t>38Km871ih</t>
  </si>
  <si>
    <t>10/15/2019</t>
  </si>
  <si>
    <t>04vn906zW</t>
  </si>
  <si>
    <t>49Z8979c3</t>
  </si>
  <si>
    <t>8/29/2019</t>
  </si>
  <si>
    <t>96gx507pf</t>
  </si>
  <si>
    <t>85pf183dB</t>
  </si>
  <si>
    <t>12/5/2019</t>
  </si>
  <si>
    <t>43J5656cN</t>
  </si>
  <si>
    <t>10/14/2020</t>
  </si>
  <si>
    <t>226f990fM</t>
  </si>
  <si>
    <t>9/12/2019</t>
  </si>
  <si>
    <t>10cy983tJ</t>
  </si>
  <si>
    <t>17U2747vm</t>
  </si>
  <si>
    <t>12/16/2020</t>
  </si>
  <si>
    <t>26Po717ea</t>
  </si>
  <si>
    <t>6/24/2019</t>
  </si>
  <si>
    <t>10d6048wM</t>
  </si>
  <si>
    <t>805y798oQ</t>
  </si>
  <si>
    <t>05xq078tq</t>
  </si>
  <si>
    <t>7/28/2019</t>
  </si>
  <si>
    <t>43rr028sY</t>
  </si>
  <si>
    <t>5/5/2019</t>
  </si>
  <si>
    <t>72sC954wB</t>
  </si>
  <si>
    <t>035t480f2</t>
  </si>
  <si>
    <t>59zT838zd</t>
  </si>
  <si>
    <t>75he392y9</t>
  </si>
  <si>
    <t>85H2250a9</t>
  </si>
  <si>
    <t>3/29/2020</t>
  </si>
  <si>
    <t>71xB304oP</t>
  </si>
  <si>
    <t>95g9674y2</t>
  </si>
  <si>
    <t>93PT434jT</t>
  </si>
  <si>
    <t>82PM318iv</t>
  </si>
  <si>
    <t>1/27/2019</t>
  </si>
  <si>
    <t>03d2919wU</t>
  </si>
  <si>
    <t>75Pv254gr</t>
  </si>
  <si>
    <t>1/1/2020</t>
  </si>
  <si>
    <t>67Ev052hx</t>
  </si>
  <si>
    <t>17BU130xj</t>
  </si>
  <si>
    <t>34sK732q0</t>
  </si>
  <si>
    <t>92gm032qc</t>
  </si>
  <si>
    <t>12/7/2019</t>
  </si>
  <si>
    <t>26CV797bk</t>
  </si>
  <si>
    <t>1/3/2021</t>
  </si>
  <si>
    <t>949D137ch</t>
  </si>
  <si>
    <t>10/19/2019</t>
  </si>
  <si>
    <t>7886549wo</t>
  </si>
  <si>
    <t>016t621l3</t>
  </si>
  <si>
    <t>12/13/2020</t>
  </si>
  <si>
    <t>52Jz605a5</t>
  </si>
  <si>
    <t>6/15/2020</t>
  </si>
  <si>
    <t>38sq192qO</t>
  </si>
  <si>
    <t>739l088tF</t>
  </si>
  <si>
    <t>6/27/2019</t>
  </si>
  <si>
    <t>86GJ167js</t>
  </si>
  <si>
    <t>10/3/2019</t>
  </si>
  <si>
    <t>34A8599bA</t>
  </si>
  <si>
    <t>43rh428km</t>
  </si>
  <si>
    <t>04AU519gw</t>
  </si>
  <si>
    <t>47e8428r8</t>
  </si>
  <si>
    <t>64XE297vs</t>
  </si>
  <si>
    <t>86Kr561dV</t>
  </si>
  <si>
    <t>76bb059cH</t>
  </si>
  <si>
    <t>1/18/2020</t>
  </si>
  <si>
    <t>25wA705u2</t>
  </si>
  <si>
    <t>4/14/2019</t>
  </si>
  <si>
    <t>209A727oY</t>
  </si>
  <si>
    <t>2/6/2019</t>
  </si>
  <si>
    <t>34rF497pE</t>
  </si>
  <si>
    <t>10/16/2020</t>
  </si>
  <si>
    <t>61vk302b5</t>
  </si>
  <si>
    <t>9/27/2020</t>
  </si>
  <si>
    <t>3449623cM</t>
  </si>
  <si>
    <t>15GK234lK</t>
  </si>
  <si>
    <t>8/28/2020</t>
  </si>
  <si>
    <t>91Yd274k9</t>
  </si>
  <si>
    <t>99UZ212jU</t>
  </si>
  <si>
    <t>83jt242vA</t>
  </si>
  <si>
    <t>11/22/2019</t>
  </si>
  <si>
    <t>989q935xB</t>
  </si>
  <si>
    <t>78xf082gF</t>
  </si>
  <si>
    <t>03ql315hh</t>
  </si>
  <si>
    <t>4/27/2019</t>
  </si>
  <si>
    <t>376f727fW</t>
  </si>
  <si>
    <t>1/27/2020</t>
  </si>
  <si>
    <t>26Zs744v9</t>
  </si>
  <si>
    <t>46tU463oC</t>
  </si>
  <si>
    <t>24cQ358qO</t>
  </si>
  <si>
    <t>6/12/2019</t>
  </si>
  <si>
    <t>57Kg216lq</t>
  </si>
  <si>
    <t>10/7/2019</t>
  </si>
  <si>
    <t>98na775rR</t>
  </si>
  <si>
    <t>48N5334e6</t>
  </si>
  <si>
    <t>93G5949gK</t>
  </si>
  <si>
    <t>11/23/2019</t>
  </si>
  <si>
    <t>16W1387zi</t>
  </si>
  <si>
    <t>8/18/2020</t>
  </si>
  <si>
    <t>65vJ133dW</t>
  </si>
  <si>
    <t>3/12/2019</t>
  </si>
  <si>
    <t>82Le220jr</t>
  </si>
  <si>
    <t>97iR107gt</t>
  </si>
  <si>
    <t>1/22/2020</t>
  </si>
  <si>
    <t>861E102jD</t>
  </si>
  <si>
    <t>94MN226rS</t>
  </si>
  <si>
    <t>44XV146gq</t>
  </si>
  <si>
    <t>58jG983xW</t>
  </si>
  <si>
    <t>10/26/2020</t>
  </si>
  <si>
    <t>29RM171h7</t>
  </si>
  <si>
    <t>76dh405bn</t>
  </si>
  <si>
    <t>1/9/2019</t>
  </si>
  <si>
    <t>58Ep326tR</t>
  </si>
  <si>
    <t>70C8956oK</t>
  </si>
  <si>
    <t>61W7915nj</t>
  </si>
  <si>
    <t>67iy172gu</t>
  </si>
  <si>
    <t>18kC901ys</t>
  </si>
  <si>
    <t>533R437hu</t>
  </si>
  <si>
    <t>04At531qw</t>
  </si>
  <si>
    <t>81R3988lR</t>
  </si>
  <si>
    <t>12/26/2019</t>
  </si>
  <si>
    <t>78hm164ao</t>
  </si>
  <si>
    <t>96DK906zq</t>
  </si>
  <si>
    <t>3/28/2020</t>
  </si>
  <si>
    <t>79bD078ym</t>
  </si>
  <si>
    <t>14fz853pM</t>
  </si>
  <si>
    <t>9/29/2019</t>
  </si>
  <si>
    <t>37OW297dk</t>
  </si>
  <si>
    <t>49Yr521hv</t>
  </si>
  <si>
    <t>12/5/2020</t>
  </si>
  <si>
    <t>59fm451if</t>
  </si>
  <si>
    <t>11/26/2020</t>
  </si>
  <si>
    <t>63ZA014fu</t>
  </si>
  <si>
    <t>47PS021mq</t>
  </si>
  <si>
    <t>1/7/2019</t>
  </si>
  <si>
    <t>33Cb947z9</t>
  </si>
  <si>
    <t>4/30/2019</t>
  </si>
  <si>
    <t>97hk133g8</t>
  </si>
  <si>
    <t>7/5/2020</t>
  </si>
  <si>
    <t>80kg760j1</t>
  </si>
  <si>
    <t>7/29/2019</t>
  </si>
  <si>
    <t>119W518nj</t>
  </si>
  <si>
    <t>78Bm726jF</t>
  </si>
  <si>
    <t>39Q6144dk</t>
  </si>
  <si>
    <t>96SO836ku</t>
  </si>
  <si>
    <t>5/21/2019</t>
  </si>
  <si>
    <t>946d245fL</t>
  </si>
  <si>
    <t>7/27/2019</t>
  </si>
  <si>
    <t>65nD184qZ</t>
  </si>
  <si>
    <t>27MJ007eb</t>
  </si>
  <si>
    <t>4/1/2019</t>
  </si>
  <si>
    <t>83Aa988te</t>
  </si>
  <si>
    <t>7/24/2020</t>
  </si>
  <si>
    <t>14is041jH</t>
  </si>
  <si>
    <t>6/2/2020</t>
  </si>
  <si>
    <t>67Wo021kz</t>
  </si>
  <si>
    <t>10/29/2020</t>
  </si>
  <si>
    <t>60u2403yn</t>
  </si>
  <si>
    <t>924o184gP</t>
  </si>
  <si>
    <t>5/15/2019</t>
  </si>
  <si>
    <t>73NL532n0</t>
  </si>
  <si>
    <t>4/23/2019</t>
  </si>
  <si>
    <t>50PZ546wc</t>
  </si>
  <si>
    <t>753o668wo</t>
  </si>
  <si>
    <t>4/12/2019</t>
  </si>
  <si>
    <t>11Yy055jt</t>
  </si>
  <si>
    <t>49l8138vE</t>
  </si>
  <si>
    <t>26uM499xr</t>
  </si>
  <si>
    <t>9/30/2019</t>
  </si>
  <si>
    <t>40Xb312xh</t>
  </si>
  <si>
    <t>13PJ464mz</t>
  </si>
  <si>
    <t>4/7/2019</t>
  </si>
  <si>
    <t>60qr014c9</t>
  </si>
  <si>
    <t>91RQ791v2</t>
  </si>
  <si>
    <t>11/9/2019</t>
  </si>
  <si>
    <t>51zX158z1</t>
  </si>
  <si>
    <t>98Tk152tu</t>
  </si>
  <si>
    <t>45SO357wo</t>
  </si>
  <si>
    <t>44hl147fa</t>
  </si>
  <si>
    <t>10/18/2019</t>
  </si>
  <si>
    <t>280J818cN</t>
  </si>
  <si>
    <t>80D2727vq</t>
  </si>
  <si>
    <t>89kw494bg</t>
  </si>
  <si>
    <t>81qY442wd</t>
  </si>
  <si>
    <t>16q1909pt</t>
  </si>
  <si>
    <t>12/25/2019</t>
  </si>
  <si>
    <t>95gM854sr</t>
  </si>
  <si>
    <t>47q5430o0</t>
  </si>
  <si>
    <t>96sR819lu</t>
  </si>
  <si>
    <t>52UA954en</t>
  </si>
  <si>
    <t>30AA666sx</t>
  </si>
  <si>
    <t>21WZ810mg</t>
  </si>
  <si>
    <t>56lH280lt</t>
  </si>
  <si>
    <t>66Qz960hZ</t>
  </si>
  <si>
    <t>65Si548nq</t>
  </si>
  <si>
    <t>17xY932sC</t>
  </si>
  <si>
    <t>81MP152zw</t>
  </si>
  <si>
    <t>7/8/2020</t>
  </si>
  <si>
    <t>13hU800ba</t>
  </si>
  <si>
    <t>90BT457xf</t>
  </si>
  <si>
    <t>65kO498mV</t>
  </si>
  <si>
    <t>10/13/2020</t>
  </si>
  <si>
    <t>30Ic824p3</t>
  </si>
  <si>
    <t>17sV460gJ</t>
  </si>
  <si>
    <t>39ri300dG</t>
  </si>
  <si>
    <t>41ht564bJ</t>
  </si>
  <si>
    <t>10/6/2019</t>
  </si>
  <si>
    <t>43ym027lL</t>
  </si>
  <si>
    <t>9/22/2019</t>
  </si>
  <si>
    <t>32gH694zC</t>
  </si>
  <si>
    <t>38hU511fW</t>
  </si>
  <si>
    <t>11/9/2020</t>
  </si>
  <si>
    <t>97rw809yu</t>
  </si>
  <si>
    <t>15oq569xB</t>
  </si>
  <si>
    <t>48gQ599sp</t>
  </si>
  <si>
    <t>71wz857fN</t>
  </si>
  <si>
    <t>4/3/2019</t>
  </si>
  <si>
    <t>16Ql337ys</t>
  </si>
  <si>
    <t>49Mu467uG</t>
  </si>
  <si>
    <t>32tz968xF</t>
  </si>
  <si>
    <t>5/5/2020</t>
  </si>
  <si>
    <t>02Dd006bh</t>
  </si>
  <si>
    <t>35Yl429hd</t>
  </si>
  <si>
    <t>21vs071tX</t>
  </si>
  <si>
    <t>3/27/2020</t>
  </si>
  <si>
    <t>63L6696jT</t>
  </si>
  <si>
    <t>11/30/2019</t>
  </si>
  <si>
    <t>82Nm607mE</t>
  </si>
  <si>
    <t>2/26/2019</t>
  </si>
  <si>
    <t>56bM886ot</t>
  </si>
  <si>
    <t>36M8867lV</t>
  </si>
  <si>
    <t>6/19/2020</t>
  </si>
  <si>
    <t>75Z4746o8</t>
  </si>
  <si>
    <t>3/2/2019</t>
  </si>
  <si>
    <t>35MG636co</t>
  </si>
  <si>
    <t>3/27/2019</t>
  </si>
  <si>
    <t>21ch072iO</t>
  </si>
  <si>
    <t>12/7/2020</t>
  </si>
  <si>
    <t>66vq480zp</t>
  </si>
  <si>
    <t>57MG188gA</t>
  </si>
  <si>
    <t>3/22/2020</t>
  </si>
  <si>
    <t>87Im165bd</t>
  </si>
  <si>
    <t>10/8/2020</t>
  </si>
  <si>
    <t>92Vm944ec</t>
  </si>
  <si>
    <t>14w3201mm</t>
  </si>
  <si>
    <t>1/31/2020</t>
  </si>
  <si>
    <t>20UH980a7</t>
  </si>
  <si>
    <t>12/4/2019</t>
  </si>
  <si>
    <t>12Vk254ug</t>
  </si>
  <si>
    <t>84X1543ot</t>
  </si>
  <si>
    <t>91jI151xA</t>
  </si>
  <si>
    <t>5/18/2019</t>
  </si>
  <si>
    <t>65zx140nD</t>
  </si>
  <si>
    <t>9/25/2019</t>
  </si>
  <si>
    <t>23yq577q5</t>
  </si>
  <si>
    <t>23Ss854gg</t>
  </si>
  <si>
    <t>11/23/2020</t>
  </si>
  <si>
    <t>59Zf065eo</t>
  </si>
  <si>
    <t>12/24/2019</t>
  </si>
  <si>
    <t>49YQ530xs</t>
  </si>
  <si>
    <t>9/11/2019</t>
  </si>
  <si>
    <t>681l218ha</t>
  </si>
  <si>
    <t>4/4/2020</t>
  </si>
  <si>
    <t>16j2539xz</t>
  </si>
  <si>
    <t>77T0328uF</t>
  </si>
  <si>
    <t>5/11/2020</t>
  </si>
  <si>
    <t>84C7785fx</t>
  </si>
  <si>
    <t>3/2/2020</t>
  </si>
  <si>
    <t>45In223a6</t>
  </si>
  <si>
    <t>8/2/2019</t>
  </si>
  <si>
    <t>12Hp689h2</t>
  </si>
  <si>
    <t>70jr035is</t>
  </si>
  <si>
    <t>99SY393yy</t>
  </si>
  <si>
    <t>59Qz349ak</t>
  </si>
  <si>
    <t>10/11/2020</t>
  </si>
  <si>
    <t>27Q6154lL</t>
  </si>
  <si>
    <t>8/31/2019</t>
  </si>
  <si>
    <t>128t464mg</t>
  </si>
  <si>
    <t>30FE093nx</t>
  </si>
  <si>
    <t>21e5146ft</t>
  </si>
  <si>
    <t>8/7/2020</t>
  </si>
  <si>
    <t>94Hy497ny</t>
  </si>
  <si>
    <t>007J057dQ</t>
  </si>
  <si>
    <t>10/7/2020</t>
  </si>
  <si>
    <t>80l5524aP</t>
  </si>
  <si>
    <t>39M2252dx</t>
  </si>
  <si>
    <t>3/17/2019</t>
  </si>
  <si>
    <t>82jp056yw</t>
  </si>
  <si>
    <t>2/23/2020</t>
  </si>
  <si>
    <t>55Vg325jZ</t>
  </si>
  <si>
    <t>42UE509ih</t>
  </si>
  <si>
    <t>08cI648il</t>
  </si>
  <si>
    <t>77fn324qs</t>
  </si>
  <si>
    <t>303Q147yd</t>
  </si>
  <si>
    <t>12/28/2019</t>
  </si>
  <si>
    <t>007I834yS</t>
  </si>
  <si>
    <t>11/26/2019</t>
  </si>
  <si>
    <t>83aU203nb</t>
  </si>
  <si>
    <t>53uH641iI</t>
  </si>
  <si>
    <t>6/22/2020</t>
  </si>
  <si>
    <t>97nB222nL</t>
  </si>
  <si>
    <t>2/27/2019</t>
  </si>
  <si>
    <t>628D657vA</t>
  </si>
  <si>
    <t>5/13/2020</t>
  </si>
  <si>
    <t>92vg119tu</t>
  </si>
  <si>
    <t>6/8/2019</t>
  </si>
  <si>
    <t>81e4761oK</t>
  </si>
  <si>
    <t>5/4/2020</t>
  </si>
  <si>
    <t>08x3611nA</t>
  </si>
  <si>
    <t>67KI095dJ</t>
  </si>
  <si>
    <t>8/8/2020</t>
  </si>
  <si>
    <t>516t353ri</t>
  </si>
  <si>
    <t>42FG867l1</t>
  </si>
  <si>
    <t>2/3/2020</t>
  </si>
  <si>
    <t>78xd921dg</t>
  </si>
  <si>
    <t>7/11/2019</t>
  </si>
  <si>
    <t>82p5454je</t>
  </si>
  <si>
    <t>66IZ458js</t>
  </si>
  <si>
    <t>90aA327dV</t>
  </si>
  <si>
    <t>6/7/2020</t>
  </si>
  <si>
    <t>23lr948ky</t>
  </si>
  <si>
    <t>12/26/2020</t>
  </si>
  <si>
    <t>41H2433qQ</t>
  </si>
  <si>
    <t>07Bh127zM</t>
  </si>
  <si>
    <t>8/5/2020</t>
  </si>
  <si>
    <t>3487829aZ</t>
  </si>
  <si>
    <t>75EJ720gT</t>
  </si>
  <si>
    <t>88XU976wZ</t>
  </si>
  <si>
    <t>9/25/2020</t>
  </si>
  <si>
    <t>73oQ587vM</t>
  </si>
  <si>
    <t>120L245yW</t>
  </si>
  <si>
    <t>42w2303hv</t>
  </si>
  <si>
    <t>4/30/2020</t>
  </si>
  <si>
    <t>00UQ203t9</t>
  </si>
  <si>
    <t>6/3/2019</t>
  </si>
  <si>
    <t>81E5092vL</t>
  </si>
  <si>
    <t>11bz001mp</t>
  </si>
  <si>
    <t>9/19/2019</t>
  </si>
  <si>
    <t>14dF650s5</t>
  </si>
  <si>
    <t>98Mm765ii</t>
  </si>
  <si>
    <t>23I3321yb</t>
  </si>
  <si>
    <t>53SH731nO</t>
  </si>
  <si>
    <t>04TG341o9</t>
  </si>
  <si>
    <t>9/18/2019</t>
  </si>
  <si>
    <t>34Eb317iB</t>
  </si>
  <si>
    <t>45eQ938gN</t>
  </si>
  <si>
    <t>49gf075vo</t>
  </si>
  <si>
    <t>9/7/2020</t>
  </si>
  <si>
    <t>64GE819vB</t>
  </si>
  <si>
    <t>22uB966v8</t>
  </si>
  <si>
    <t>10/10/2020</t>
  </si>
  <si>
    <t>79An168ac</t>
  </si>
  <si>
    <t>53XK392kx</t>
  </si>
  <si>
    <t>10/8/2019</t>
  </si>
  <si>
    <t>56uy678yi</t>
  </si>
  <si>
    <t>59FM964eQ</t>
  </si>
  <si>
    <t>3/18/2020</t>
  </si>
  <si>
    <t>739T243i4</t>
  </si>
  <si>
    <t>58A6877r8</t>
  </si>
  <si>
    <t>737J351or</t>
  </si>
  <si>
    <t>98F0576jF</t>
  </si>
  <si>
    <t>7/21/2020</t>
  </si>
  <si>
    <t>38YC443xH</t>
  </si>
  <si>
    <t>02ui257lw</t>
  </si>
  <si>
    <t>58vR959nD</t>
  </si>
  <si>
    <t>7/17/2020</t>
  </si>
  <si>
    <t>46aK262yd</t>
  </si>
  <si>
    <t>6/13/2020</t>
  </si>
  <si>
    <t>06qY084c2</t>
  </si>
  <si>
    <t>6/22/2019</t>
  </si>
  <si>
    <t>05in106c6</t>
  </si>
  <si>
    <t>720a543sY</t>
  </si>
  <si>
    <t>10jc059aS</t>
  </si>
  <si>
    <t>8/4/2019</t>
  </si>
  <si>
    <t>69yK687gx</t>
  </si>
  <si>
    <t>87GV278zp</t>
  </si>
  <si>
    <t>72tA879ai</t>
  </si>
  <si>
    <t>39UQ794e0</t>
  </si>
  <si>
    <t>14en995yl</t>
  </si>
  <si>
    <t>11/8/2020</t>
  </si>
  <si>
    <t>80SE864ia</t>
  </si>
  <si>
    <t>9/2/2019</t>
  </si>
  <si>
    <t>162j944ju</t>
  </si>
  <si>
    <t>51zB871cg</t>
  </si>
  <si>
    <t>32OP105iw</t>
  </si>
  <si>
    <t>68GD838ir</t>
  </si>
  <si>
    <t>11/28/2019</t>
  </si>
  <si>
    <t>01pS829bs</t>
  </si>
  <si>
    <t>46cr711tf</t>
  </si>
  <si>
    <t>8/19/2019</t>
  </si>
  <si>
    <t>19uE774zn</t>
  </si>
  <si>
    <t>7/23/2019</t>
  </si>
  <si>
    <t>05t4700nK</t>
  </si>
  <si>
    <t>7976412ep</t>
  </si>
  <si>
    <t>2/22/2019</t>
  </si>
  <si>
    <t>16LT539c0</t>
  </si>
  <si>
    <t>52tn712dk</t>
  </si>
  <si>
    <t>7/4/2020</t>
  </si>
  <si>
    <t>4311484aZ</t>
  </si>
  <si>
    <t>042z037r3</t>
  </si>
  <si>
    <t>39Tu856bP</t>
  </si>
  <si>
    <t>12/20/2019</t>
  </si>
  <si>
    <t>01eO971va</t>
  </si>
  <si>
    <t>28Ct279hC</t>
  </si>
  <si>
    <t>20Bp441ql</t>
  </si>
  <si>
    <t>66it254uv</t>
  </si>
  <si>
    <t>4285405jQ</t>
  </si>
  <si>
    <t>8/22/2019</t>
  </si>
  <si>
    <t>70VX617qm</t>
  </si>
  <si>
    <t>84GD169dR</t>
  </si>
  <si>
    <t>5927020n2</t>
  </si>
  <si>
    <t>01UA973aQ</t>
  </si>
  <si>
    <t>10/22/2020</t>
  </si>
  <si>
    <t>78hL881wr</t>
  </si>
  <si>
    <t>42kb732pT</t>
  </si>
  <si>
    <t>7/3/2019</t>
  </si>
  <si>
    <t>80YJ537uS</t>
  </si>
  <si>
    <t>37gn953zj</t>
  </si>
  <si>
    <t>69Ov695aT</t>
  </si>
  <si>
    <t>85Lc012wL</t>
  </si>
  <si>
    <t>24pn870yN</t>
  </si>
  <si>
    <t>49HD864ip</t>
  </si>
  <si>
    <t>10/12/2019</t>
  </si>
  <si>
    <t>63v1870ay</t>
  </si>
  <si>
    <t>88ti737rP</t>
  </si>
  <si>
    <t>2/14/2019</t>
  </si>
  <si>
    <t>75eK291qI</t>
  </si>
  <si>
    <t>81RV046ke</t>
  </si>
  <si>
    <t>1/6/2019</t>
  </si>
  <si>
    <t>93Ha033zA</t>
  </si>
  <si>
    <t>5/7/2020</t>
  </si>
  <si>
    <t>02pa002hk</t>
  </si>
  <si>
    <t>74Ts665aw</t>
  </si>
  <si>
    <t>23Jw000d1</t>
  </si>
  <si>
    <t>3557952zq</t>
  </si>
  <si>
    <t>7/20/2019</t>
  </si>
  <si>
    <t>685z215qR</t>
  </si>
  <si>
    <t>71d3228vC</t>
  </si>
  <si>
    <t>12/4/2020</t>
  </si>
  <si>
    <t>533O874lR</t>
  </si>
  <si>
    <t>9/19/2020</t>
  </si>
  <si>
    <t>50qD300vm</t>
  </si>
  <si>
    <t>23b2514gh</t>
  </si>
  <si>
    <t>59sa537nh</t>
  </si>
  <si>
    <t>3/19/2020</t>
  </si>
  <si>
    <t>198K178zh</t>
  </si>
  <si>
    <t>3/14/2019</t>
  </si>
  <si>
    <t>00Yl841tl</t>
  </si>
  <si>
    <t>8/23/2019</t>
  </si>
  <si>
    <t>50d3749s2</t>
  </si>
  <si>
    <t>85ax256pm</t>
  </si>
  <si>
    <t>258I144p8</t>
  </si>
  <si>
    <t>1/28/2020</t>
  </si>
  <si>
    <t>17HB704dj</t>
  </si>
  <si>
    <t>82AM570vI</t>
  </si>
  <si>
    <t>12wl969lh</t>
  </si>
  <si>
    <t>34Qc018cI</t>
  </si>
  <si>
    <t>12fH333sI</t>
  </si>
  <si>
    <t>0159691n4</t>
  </si>
  <si>
    <t>315l739wW</t>
  </si>
  <si>
    <t>4/15/2019</t>
  </si>
  <si>
    <t>956X242cg</t>
  </si>
  <si>
    <t>9/13/2019</t>
  </si>
  <si>
    <t>98xi793kO</t>
  </si>
  <si>
    <t>73Wa282wW</t>
  </si>
  <si>
    <t>90uk035qJ</t>
  </si>
  <si>
    <t>9/24/2020</t>
  </si>
  <si>
    <t>96Ju525mv</t>
  </si>
  <si>
    <t>14NT375jp</t>
  </si>
  <si>
    <t>53S8562a8</t>
  </si>
  <si>
    <t>96Ri476km</t>
  </si>
  <si>
    <t>83pL645ge</t>
  </si>
  <si>
    <t>2/8/2019</t>
  </si>
  <si>
    <t>36Ui835ks</t>
  </si>
  <si>
    <t>2/12/2020</t>
  </si>
  <si>
    <t>46Km860zg</t>
  </si>
  <si>
    <t>3/24/2019</t>
  </si>
  <si>
    <t>10Dn769xW</t>
  </si>
  <si>
    <t>919K051b8</t>
  </si>
  <si>
    <t>38y1734w0</t>
  </si>
  <si>
    <t>74b1320eD</t>
  </si>
  <si>
    <t>6/16/2019</t>
  </si>
  <si>
    <t>65yy993yg</t>
  </si>
  <si>
    <t>7/4/2019</t>
  </si>
  <si>
    <t>89hP959se</t>
  </si>
  <si>
    <t>042d240do</t>
  </si>
  <si>
    <t>26KX239nU</t>
  </si>
  <si>
    <t>31DV129dC</t>
  </si>
  <si>
    <t>9/8/2019</t>
  </si>
  <si>
    <t>51in277g6</t>
  </si>
  <si>
    <t>82Yo215j2</t>
  </si>
  <si>
    <t>5/9/2019</t>
  </si>
  <si>
    <t>8621478nH</t>
  </si>
  <si>
    <t>46xj132zk</t>
  </si>
  <si>
    <t>6/15/2019</t>
  </si>
  <si>
    <t>74OL197in</t>
  </si>
  <si>
    <t>221s293gK</t>
  </si>
  <si>
    <t>38na955fq</t>
  </si>
  <si>
    <t>22hK954fq</t>
  </si>
  <si>
    <t>64FZ919g3</t>
  </si>
  <si>
    <t>10vC408yA</t>
  </si>
  <si>
    <t>9/2/2020</t>
  </si>
  <si>
    <t>36ww187gF</t>
  </si>
  <si>
    <t>73On620rv</t>
  </si>
  <si>
    <t>8/8/2019</t>
  </si>
  <si>
    <t>26Lb574cL</t>
  </si>
  <si>
    <t>1/16/2020</t>
  </si>
  <si>
    <t>80j0878hb</t>
  </si>
  <si>
    <t>51zU648iT</t>
  </si>
  <si>
    <t>157Z999ac</t>
  </si>
  <si>
    <t>94E7393kM</t>
  </si>
  <si>
    <t>48eZ927l9</t>
  </si>
  <si>
    <t>846N539uW</t>
  </si>
  <si>
    <t>988j299y8</t>
  </si>
  <si>
    <t>10/11/2019</t>
  </si>
  <si>
    <t>45oX727gy</t>
  </si>
  <si>
    <t>5/10/2019</t>
  </si>
  <si>
    <t>31VW647bD</t>
  </si>
  <si>
    <t>82tV503rd</t>
  </si>
  <si>
    <t>11/29/2020</t>
  </si>
  <si>
    <t>74Gy072ln</t>
  </si>
  <si>
    <t>10/17/2019</t>
  </si>
  <si>
    <t>01Ev612nm</t>
  </si>
  <si>
    <t>3/8/2020</t>
  </si>
  <si>
    <t>21gn243dj</t>
  </si>
  <si>
    <t>396N407nk</t>
  </si>
  <si>
    <t>5/22/2020</t>
  </si>
  <si>
    <t>03zD447p6</t>
  </si>
  <si>
    <t>5/6/2020</t>
  </si>
  <si>
    <t>04Bs730xj</t>
  </si>
  <si>
    <t>26WL226xM</t>
  </si>
  <si>
    <t>79y9550sR</t>
  </si>
  <si>
    <t>23rp356rI</t>
  </si>
  <si>
    <t>25c6483fO</t>
  </si>
  <si>
    <t>97T0333gc</t>
  </si>
  <si>
    <t>10/21/2019</t>
  </si>
  <si>
    <t>69EL524gl</t>
  </si>
  <si>
    <t>33Uc963gL</t>
  </si>
  <si>
    <t>63AZ569dG</t>
  </si>
  <si>
    <t>21rH006jh</t>
  </si>
  <si>
    <t>46ms810nG</t>
  </si>
  <si>
    <t>11/16/2019</t>
  </si>
  <si>
    <t>26K6829zv</t>
  </si>
  <si>
    <t>85eF094e0</t>
  </si>
  <si>
    <t>80OD571n6</t>
  </si>
  <si>
    <t>6/1/2019</t>
  </si>
  <si>
    <t>11gB259qk</t>
  </si>
  <si>
    <t>2/27/2020</t>
  </si>
  <si>
    <t>97tT405u1</t>
  </si>
  <si>
    <t>35mV321eO</t>
  </si>
  <si>
    <t>51E2034jB</t>
  </si>
  <si>
    <t>825S781px</t>
  </si>
  <si>
    <t>53fz767pK</t>
  </si>
  <si>
    <t>23ec520l6</t>
  </si>
  <si>
    <t>10/10/2019</t>
  </si>
  <si>
    <t>09Pb634tE</t>
  </si>
  <si>
    <t>28oc876oB</t>
  </si>
  <si>
    <t>10/13/2019</t>
  </si>
  <si>
    <t>36a4068vq</t>
  </si>
  <si>
    <t>16Do810pG</t>
  </si>
  <si>
    <t>00AK941vU</t>
  </si>
  <si>
    <t>2/24/2019</t>
  </si>
  <si>
    <t>40iy775eD</t>
  </si>
  <si>
    <t>65xm232bR</t>
  </si>
  <si>
    <t>27KY020v1</t>
  </si>
  <si>
    <t>470D213xM</t>
  </si>
  <si>
    <t>654R742ft</t>
  </si>
  <si>
    <t>581P206kE</t>
  </si>
  <si>
    <t>51R2764h3</t>
  </si>
  <si>
    <t>177o674u3</t>
  </si>
  <si>
    <t>73nT333vr</t>
  </si>
  <si>
    <t>10/6/2020</t>
  </si>
  <si>
    <t>31sk909x2</t>
  </si>
  <si>
    <t>76zy118m1</t>
  </si>
  <si>
    <t>11bD330fh</t>
  </si>
  <si>
    <t>1/15/2019</t>
  </si>
  <si>
    <t>8153583lo</t>
  </si>
  <si>
    <t>4/24/2020</t>
  </si>
  <si>
    <t>82al459p3</t>
  </si>
  <si>
    <t>54BB879hh</t>
  </si>
  <si>
    <t>8/24/2020</t>
  </si>
  <si>
    <t>84KN893wF</t>
  </si>
  <si>
    <t>50sf046o9</t>
  </si>
  <si>
    <t>93wY881rB</t>
  </si>
  <si>
    <t>04kT858xq</t>
  </si>
  <si>
    <t>07wA070lJ</t>
  </si>
  <si>
    <t>48UK691om</t>
  </si>
  <si>
    <t>5/3/2020</t>
  </si>
  <si>
    <t>109v692og</t>
  </si>
  <si>
    <t>4/2/2019</t>
  </si>
  <si>
    <t>34R9592ki</t>
  </si>
  <si>
    <t>64vz363ho</t>
  </si>
  <si>
    <t>53kx009eH</t>
  </si>
  <si>
    <t>62I4488mU</t>
  </si>
  <si>
    <t>67gk804yl</t>
  </si>
  <si>
    <t>10/27/2019</t>
  </si>
  <si>
    <t>05SZ766od</t>
  </si>
  <si>
    <t>68N9177io</t>
  </si>
  <si>
    <t>05KM432hC</t>
  </si>
  <si>
    <t>12/21/2020</t>
  </si>
  <si>
    <t>54eD936bS</t>
  </si>
  <si>
    <t>1/28/2019</t>
  </si>
  <si>
    <t>85Ia154mj</t>
  </si>
  <si>
    <t>31Vd608op</t>
  </si>
  <si>
    <t>34Wj048qS</t>
  </si>
  <si>
    <t>90Gx882fR</t>
  </si>
  <si>
    <t>16Jw448fE</t>
  </si>
  <si>
    <t>1/22/2019</t>
  </si>
  <si>
    <t>54ME029hK</t>
  </si>
  <si>
    <t>12/21/2019</t>
  </si>
  <si>
    <t>95mH223xP</t>
  </si>
  <si>
    <t>51OV523xU</t>
  </si>
  <si>
    <t>11/20/2019</t>
  </si>
  <si>
    <t>26lR540bp</t>
  </si>
  <si>
    <t>22aj041o4</t>
  </si>
  <si>
    <t>75NN661z3</t>
  </si>
  <si>
    <t>43cu763aT</t>
  </si>
  <si>
    <t>414R028zt</t>
  </si>
  <si>
    <t>97I7429tD</t>
  </si>
  <si>
    <t>27Xt766eT</t>
  </si>
  <si>
    <t>81pZ235nZ</t>
  </si>
  <si>
    <t>8/9/2019</t>
  </si>
  <si>
    <t>64l5413g2</t>
  </si>
  <si>
    <t>66tS260zM</t>
  </si>
  <si>
    <t>668S115oJ</t>
  </si>
  <si>
    <t>4/5/2019</t>
  </si>
  <si>
    <t>480t660yI</t>
  </si>
  <si>
    <t>7/31/2020</t>
  </si>
  <si>
    <t>320D151hj</t>
  </si>
  <si>
    <t>52PK153yI</t>
  </si>
  <si>
    <t>416d226ku</t>
  </si>
  <si>
    <t>7/2/2020</t>
  </si>
  <si>
    <t>654Y940wJ</t>
  </si>
  <si>
    <t>38Pe732fj</t>
  </si>
  <si>
    <t>02Hk011m7</t>
  </si>
  <si>
    <t>9232940ut</t>
  </si>
  <si>
    <t>68su704ji</t>
  </si>
  <si>
    <t>28Q9260iK</t>
  </si>
  <si>
    <t>4/9/2020</t>
  </si>
  <si>
    <t>635s095lJ</t>
  </si>
  <si>
    <t>4/19/2019</t>
  </si>
  <si>
    <t>639J036lf</t>
  </si>
  <si>
    <t>9/16/2020</t>
  </si>
  <si>
    <t>27om462t7</t>
  </si>
  <si>
    <t>12/14/2020</t>
  </si>
  <si>
    <t>67lq417vj</t>
  </si>
  <si>
    <t>74sS069yu</t>
  </si>
  <si>
    <t>0126660nV</t>
  </si>
  <si>
    <t>52A1319oD</t>
  </si>
  <si>
    <t>95dU688uX</t>
  </si>
  <si>
    <t>2/15/2019</t>
  </si>
  <si>
    <t>09V3460w8</t>
  </si>
  <si>
    <t>10uH299dE</t>
  </si>
  <si>
    <t>40uh595gq</t>
  </si>
  <si>
    <t>3/9/2020</t>
  </si>
  <si>
    <t>64Vb832ue</t>
  </si>
  <si>
    <t>8/14/2020</t>
  </si>
  <si>
    <t>565S104bu</t>
  </si>
  <si>
    <t>25J4527mf</t>
  </si>
  <si>
    <t>55Xe283t8</t>
  </si>
  <si>
    <t>09Sk834uR</t>
  </si>
  <si>
    <t>221Q091cf</t>
  </si>
  <si>
    <t>668U531zG</t>
  </si>
  <si>
    <t>64Bl124wK</t>
  </si>
  <si>
    <t>27vV917oY</t>
  </si>
  <si>
    <t>20F6683uH</t>
  </si>
  <si>
    <t>73nH494v6</t>
  </si>
  <si>
    <t>965N632zz</t>
  </si>
  <si>
    <t>825U003sf</t>
  </si>
  <si>
    <t>65lO217vV</t>
  </si>
  <si>
    <t>8/17/2019</t>
  </si>
  <si>
    <t>27Cf791vR</t>
  </si>
  <si>
    <t>01cm893eh</t>
  </si>
  <si>
    <t>11/29/2019</t>
  </si>
  <si>
    <t>68Wz614sd</t>
  </si>
  <si>
    <t>98Ip167vT</t>
  </si>
  <si>
    <t>1/24/2020</t>
  </si>
  <si>
    <t>32Mv143zq</t>
  </si>
  <si>
    <t>17dR433h7</t>
  </si>
  <si>
    <t>4/16/2019</t>
  </si>
  <si>
    <t>54ym544kj</t>
  </si>
  <si>
    <t>98uA228og</t>
  </si>
  <si>
    <t>520I870ql</t>
  </si>
  <si>
    <t>9/18/2020</t>
  </si>
  <si>
    <t>53BB772zO</t>
  </si>
  <si>
    <t>08U7398ax</t>
  </si>
  <si>
    <t>11Q8778h6</t>
  </si>
  <si>
    <t>9/11/2020</t>
  </si>
  <si>
    <t>00hx321qy</t>
  </si>
  <si>
    <t>49kS047n5</t>
  </si>
  <si>
    <t>70Lw346vU</t>
  </si>
  <si>
    <t>939l463xt</t>
  </si>
  <si>
    <t>18hf899yH</t>
  </si>
  <si>
    <t>836M834tD</t>
  </si>
  <si>
    <t>60K2377jB</t>
  </si>
  <si>
    <t>3/8/2019</t>
  </si>
  <si>
    <t>96yK680ir</t>
  </si>
  <si>
    <t>95eA972jh</t>
  </si>
  <si>
    <t>1/11/2019</t>
  </si>
  <si>
    <t>333j140tM</t>
  </si>
  <si>
    <t>5073695iv</t>
  </si>
  <si>
    <t>8/4/2020</t>
  </si>
  <si>
    <t>24vm841l8</t>
  </si>
  <si>
    <t>464R067vX</t>
  </si>
  <si>
    <t>58mp411bP</t>
  </si>
  <si>
    <t>78fm954w8</t>
  </si>
  <si>
    <t>28by438mk</t>
  </si>
  <si>
    <t>91qR681tp</t>
  </si>
  <si>
    <t>8/31/2020</t>
  </si>
  <si>
    <t>65g3211xg</t>
  </si>
  <si>
    <t>14TY939bu</t>
  </si>
  <si>
    <t>11/20/2020</t>
  </si>
  <si>
    <t>26j4904qc</t>
  </si>
  <si>
    <t>89Ya069c8</t>
  </si>
  <si>
    <t>5/22/2019</t>
  </si>
  <si>
    <t>49et181jf</t>
  </si>
  <si>
    <t>1/23/2019</t>
  </si>
  <si>
    <t>97jD878n9</t>
  </si>
  <si>
    <t>59JX123mT</t>
  </si>
  <si>
    <t>20rK663kj</t>
  </si>
  <si>
    <t>4/23/2020</t>
  </si>
  <si>
    <t>54gX928f9</t>
  </si>
  <si>
    <t>87fY684hk</t>
  </si>
  <si>
    <t>28rY241gG</t>
  </si>
  <si>
    <t>402u328vW</t>
  </si>
  <si>
    <t>05tp308ci</t>
  </si>
  <si>
    <t>57AI895lG</t>
  </si>
  <si>
    <t>08Pn282hN</t>
  </si>
  <si>
    <t>41Z5983zG</t>
  </si>
  <si>
    <t>6/7/2019</t>
  </si>
  <si>
    <t>53QV868am</t>
  </si>
  <si>
    <t>62l7499bK</t>
  </si>
  <si>
    <t>09Op279oZ</t>
  </si>
  <si>
    <t>53GC528eR</t>
  </si>
  <si>
    <t>342p439nt</t>
  </si>
  <si>
    <t>546K222oQ</t>
  </si>
  <si>
    <t>Demizz</t>
  </si>
  <si>
    <t>Pixope</t>
  </si>
  <si>
    <t>Rhyzio</t>
  </si>
  <si>
    <t>Kwideo</t>
  </si>
  <si>
    <t>Tagchat</t>
  </si>
  <si>
    <t>Gabcube</t>
  </si>
  <si>
    <t>Vimbo</t>
  </si>
  <si>
    <t>Ooba</t>
  </si>
  <si>
    <t>Zava</t>
  </si>
  <si>
    <t>Devify</t>
  </si>
  <si>
    <t>Gevee</t>
  </si>
  <si>
    <t>Jaxnation</t>
  </si>
  <si>
    <t>Topiczoom</t>
  </si>
  <si>
    <t>Twitterworks</t>
  </si>
  <si>
    <t>Eamia</t>
  </si>
  <si>
    <t>Meetz</t>
  </si>
  <si>
    <t>Edgetag</t>
  </si>
  <si>
    <t>Eire</t>
  </si>
  <si>
    <t>Jabbertype</t>
  </si>
  <si>
    <t>Eayo</t>
  </si>
  <si>
    <t>Feedbug</t>
  </si>
  <si>
    <t>Kazio</t>
  </si>
  <si>
    <t>Twitterlist</t>
  </si>
  <si>
    <t>Zoombeat</t>
  </si>
  <si>
    <t>Twitternation</t>
  </si>
  <si>
    <t>Browsetype</t>
  </si>
  <si>
    <t>Wikivu</t>
  </si>
  <si>
    <t>Topicshots</t>
  </si>
  <si>
    <t>Browsecat</t>
  </si>
  <si>
    <t>Einti</t>
  </si>
  <si>
    <t>Leexo</t>
  </si>
  <si>
    <t>Innotype</t>
  </si>
  <si>
    <t>Fanoodle</t>
  </si>
  <si>
    <t>Gigabox</t>
  </si>
  <si>
    <t>Latz</t>
  </si>
  <si>
    <t>Twinder</t>
  </si>
  <si>
    <t>Brainverse</t>
  </si>
  <si>
    <t>Avamm</t>
  </si>
  <si>
    <t>Riffpedia</t>
  </si>
  <si>
    <t>Photolist</t>
  </si>
  <si>
    <t>Divape</t>
  </si>
  <si>
    <t>Rhynyx</t>
  </si>
  <si>
    <t>Quinu</t>
  </si>
  <si>
    <t>Kwilith</t>
  </si>
  <si>
    <t>Oyondu</t>
  </si>
  <si>
    <t>Tagtune</t>
  </si>
  <si>
    <t>Feednation</t>
  </si>
  <si>
    <t>Yombu</t>
  </si>
  <si>
    <t>Kazu</t>
  </si>
  <si>
    <t>Oyope</t>
  </si>
  <si>
    <t>Babbleset</t>
  </si>
  <si>
    <t>Feedmix</t>
  </si>
  <si>
    <t>Blogtags</t>
  </si>
  <si>
    <t>Chatterpoint</t>
  </si>
  <si>
    <t>Tagpad</t>
  </si>
  <si>
    <t>Avavee</t>
  </si>
  <si>
    <t>Babbleopia</t>
  </si>
  <si>
    <t>Gabvine</t>
  </si>
  <si>
    <t>Kanoodle</t>
  </si>
  <si>
    <t>Edgeblab</t>
  </si>
  <si>
    <t>Omba</t>
  </si>
  <si>
    <t>Photobean</t>
  </si>
  <si>
    <t>Roomm</t>
  </si>
  <si>
    <t>Wikizz</t>
  </si>
  <si>
    <t>Riffwire</t>
  </si>
  <si>
    <t>Livetube</t>
  </si>
  <si>
    <t>Skipstorm</t>
  </si>
  <si>
    <t>Gabspot</t>
  </si>
  <si>
    <t>Dynabox</t>
  </si>
  <si>
    <t>Kayveo</t>
  </si>
  <si>
    <t>Fliptune</t>
  </si>
  <si>
    <t>Kare</t>
  </si>
  <si>
    <t>Avamba</t>
  </si>
  <si>
    <t>Linktype</t>
  </si>
  <si>
    <t>Mita</t>
  </si>
  <si>
    <t>Realcube</t>
  </si>
  <si>
    <t>State_Engaged</t>
  </si>
  <si>
    <t>Wonder Air</t>
  </si>
  <si>
    <t>Car 4 Me</t>
  </si>
  <si>
    <t>Hotel Wizard</t>
  </si>
  <si>
    <t>Sheffy Cheesman</t>
  </si>
  <si>
    <t>Brier Simchenko</t>
  </si>
  <si>
    <t>Craig Denerley</t>
  </si>
  <si>
    <t>Merl Columbine</t>
  </si>
  <si>
    <t>Lanette Karoly</t>
  </si>
  <si>
    <t>Coop Ivashinnikov</t>
  </si>
  <si>
    <t>Wilhelmina Buckerfield</t>
  </si>
  <si>
    <t>Tammy Blaze</t>
  </si>
  <si>
    <t>Desdemona Mewitt</t>
  </si>
  <si>
    <t>Pren O'Murtagh</t>
  </si>
  <si>
    <t>Valerie Renol</t>
  </si>
  <si>
    <t>Ky Piecha</t>
  </si>
  <si>
    <t>Val Bonsale</t>
  </si>
  <si>
    <t>Nicky Rudge</t>
  </si>
  <si>
    <t>Marlee Bowton</t>
  </si>
  <si>
    <t>Bartlet Guilliatt</t>
  </si>
  <si>
    <t>Dru Kloster</t>
  </si>
  <si>
    <t>Allison Germon</t>
  </si>
  <si>
    <t>Denni Wolford</t>
  </si>
  <si>
    <t>Lynnelle Beven</t>
  </si>
  <si>
    <t>Bailie Kingdom</t>
  </si>
  <si>
    <t>Marleah Huws</t>
  </si>
  <si>
    <t>Michele Daen</t>
  </si>
  <si>
    <t>Boniface Croshaw</t>
  </si>
  <si>
    <t>Lodovico Stading</t>
  </si>
  <si>
    <t>Gerti Demaine</t>
  </si>
  <si>
    <t>Nance Bastick</t>
  </si>
  <si>
    <t>Shawn Baumler</t>
  </si>
  <si>
    <t>Nigel Adrien</t>
  </si>
  <si>
    <t>Ricoriki Huyghe</t>
  </si>
  <si>
    <t>Elinore Udall</t>
  </si>
  <si>
    <t>Jojo Jordison</t>
  </si>
  <si>
    <t>Elissa Mattheus</t>
  </si>
  <si>
    <t>Iver Wicher</t>
  </si>
  <si>
    <t>Ferris Pressey</t>
  </si>
  <si>
    <t>Webb Balcombe</t>
  </si>
  <si>
    <t>Dorotea Buckbee</t>
  </si>
  <si>
    <t>Hestia Bentz</t>
  </si>
  <si>
    <t>Rolland Crossingham</t>
  </si>
  <si>
    <t>Iain Tyrone</t>
  </si>
  <si>
    <t>Audre McKee</t>
  </si>
  <si>
    <t>Neddie Simmers</t>
  </si>
  <si>
    <t>Glenna Giraux</t>
  </si>
  <si>
    <t>Nani Coggen</t>
  </si>
  <si>
    <t>Hamlin Syrad</t>
  </si>
  <si>
    <t>Anestassia Witcomb</t>
  </si>
  <si>
    <t>Bekki Trayton</t>
  </si>
  <si>
    <t>Brita Davoren</t>
  </si>
  <si>
    <t>Leif Jovicevic</t>
  </si>
  <si>
    <t>Gwendolin Earp</t>
  </si>
  <si>
    <t>Ingeberg Gaunter</t>
  </si>
  <si>
    <t>Willamina Mora</t>
  </si>
  <si>
    <t>Edouard Reichhardt</t>
  </si>
  <si>
    <t>Mortimer Damrell</t>
  </si>
  <si>
    <t>Jess Nancarrow</t>
  </si>
  <si>
    <t>Lesley Deme</t>
  </si>
  <si>
    <t>Laurens Innot</t>
  </si>
  <si>
    <t>Andie Le Marchand</t>
  </si>
  <si>
    <t>Franklin Rosenfarb</t>
  </si>
  <si>
    <t>Lauraine Betjes</t>
  </si>
  <si>
    <t>Eudora Tuffin</t>
  </si>
  <si>
    <t>Carri Membry</t>
  </si>
  <si>
    <t>Bethany Dight</t>
  </si>
  <si>
    <t>Tynan Backsal</t>
  </si>
  <si>
    <t>Annora Whitcher</t>
  </si>
  <si>
    <t>Sissie Hadkins</t>
  </si>
  <si>
    <t>Theadora Dyball</t>
  </si>
  <si>
    <t>Cortney Beslier</t>
  </si>
  <si>
    <t>Cristy Gaskin</t>
  </si>
  <si>
    <t>Flore Lettson</t>
  </si>
  <si>
    <t>Maxie Tutchell</t>
  </si>
  <si>
    <t>Tomaso Draper</t>
  </si>
  <si>
    <t>Glennie Keatch</t>
  </si>
  <si>
    <t>Zollie Wooldridge</t>
  </si>
  <si>
    <t>Dani Grisenthwaite</t>
  </si>
  <si>
    <t>Silvain Babcock</t>
  </si>
  <si>
    <t>Modestine Braidley</t>
  </si>
  <si>
    <t>Kimberlyn Sprowell</t>
  </si>
  <si>
    <t>Fern Dunridge</t>
  </si>
  <si>
    <t>Evelina Godsafe</t>
  </si>
  <si>
    <t>Gaynor Pittendreigh</t>
  </si>
  <si>
    <t>Deny Harrowsmith</t>
  </si>
  <si>
    <t>Georgie Garter</t>
  </si>
  <si>
    <t>Shawn Skate</t>
  </si>
  <si>
    <t>Valeria Beach</t>
  </si>
  <si>
    <t>Tadd Cribbins</t>
  </si>
  <si>
    <t>Chiquita McCaughey</t>
  </si>
  <si>
    <t>Maddi Mirfin</t>
  </si>
  <si>
    <t>Haze Newall</t>
  </si>
  <si>
    <t>Noach Craister</t>
  </si>
  <si>
    <t>Alexis Kiddie</t>
  </si>
  <si>
    <t>Duncan Screas</t>
  </si>
  <si>
    <t>Willy Macer</t>
  </si>
  <si>
    <t>Gwenora Yanyshev</t>
  </si>
  <si>
    <t>Chastity Bromell</t>
  </si>
  <si>
    <t>Windham Baigrie</t>
  </si>
  <si>
    <t>Cara Inchan</t>
  </si>
  <si>
    <t>Ursuline Bourne</t>
  </si>
  <si>
    <t>Forester Brosini</t>
  </si>
  <si>
    <t>Ernie Souness</t>
  </si>
  <si>
    <t>Misc</t>
  </si>
  <si>
    <t>BioFleek</t>
  </si>
  <si>
    <t>Mart ABC</t>
  </si>
  <si>
    <t>Voonder</t>
  </si>
  <si>
    <t>Thoughtbeat</t>
  </si>
  <si>
    <t>Skynoodle</t>
  </si>
  <si>
    <t>Rhycero</t>
  </si>
  <si>
    <t>Kaymbo</t>
  </si>
  <si>
    <t>Blogtag</t>
  </si>
  <si>
    <t>Wikibox</t>
  </si>
  <si>
    <t>Zazio</t>
  </si>
  <si>
    <t>Yozio</t>
  </si>
  <si>
    <t>Realbuzz</t>
  </si>
  <si>
    <t>Plajo</t>
  </si>
  <si>
    <t>Pixoboo</t>
  </si>
  <si>
    <t>Mymm</t>
  </si>
  <si>
    <t>Bluejam</t>
  </si>
  <si>
    <t>Vipe</t>
  </si>
  <si>
    <t>Teklist</t>
  </si>
  <si>
    <t>Skiba</t>
  </si>
  <si>
    <t>Year</t>
  </si>
  <si>
    <t>Month</t>
  </si>
  <si>
    <t>Row Labels</t>
  </si>
  <si>
    <t>Grand Total</t>
  </si>
  <si>
    <t>Sum of Amount</t>
  </si>
  <si>
    <t>Jan</t>
  </si>
  <si>
    <t>Feb</t>
  </si>
  <si>
    <t>Mar</t>
  </si>
  <si>
    <t>Apr</t>
  </si>
  <si>
    <t>May</t>
  </si>
  <si>
    <t>Jun</t>
  </si>
  <si>
    <t>Jul</t>
  </si>
  <si>
    <t>Aug</t>
  </si>
  <si>
    <t>Sep</t>
  </si>
  <si>
    <t>Oct</t>
  </si>
  <si>
    <t>Nov</t>
  </si>
  <si>
    <t>Dec</t>
  </si>
  <si>
    <t>Date</t>
  </si>
  <si>
    <t>Total Expenses</t>
  </si>
  <si>
    <t>Annual Change</t>
  </si>
  <si>
    <t>(All)</t>
  </si>
  <si>
    <t>Column Labels</t>
  </si>
  <si>
    <t>(blank)</t>
  </si>
  <si>
    <t>State</t>
  </si>
  <si>
    <t>Total Outreach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</si>
</sst>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5" x14ac:knownFonts="1">
    <font>
      <sz val="11"/>
      <name val="Arial"/>
      <family val="1"/>
    </font>
    <font>
      <sz val="11"/>
      <name val="Arial"/>
      <family val="1"/>
    </font>
    <font>
      <sz val="11"/>
      <color theme="1"/>
      <name val="Arial"/>
      <family val="1"/>
    </font>
    <font>
      <sz val="8"/>
      <name val="Arial"/>
      <family val="1"/>
    </font>
    <font>
      <b/>
      <sz val="11"/>
      <color theme="1"/>
      <name val="Arial"/>
      <family val="1"/>
    </font>
  </fonts>
  <fills count="4">
    <fill>
      <patternFill patternType="none"/>
    </fill>
    <fill>
      <patternFill patternType="gray125"/>
    </fill>
    <fill>
      <patternFill patternType="solid">
        <fgColor theme="4" tint="0.79998168889431442"/>
        <bgColor theme="4" tint="0.79998168889431442"/>
      </patternFill>
    </fill>
    <fill>
      <patternFill patternType="solid">
        <fgColor theme="8" tint="-0.499984740745262"/>
        <bgColor indexed="64"/>
      </patternFill>
    </fill>
  </fills>
  <borders count="5">
    <border>
      <left/>
      <right/>
      <top/>
      <bottom/>
      <diagonal/>
    </border>
    <border>
      <left/>
      <right style="thin">
        <color theme="4"/>
      </right>
      <top style="thin">
        <color theme="4"/>
      </top>
      <bottom/>
      <diagonal/>
    </border>
    <border>
      <left style="thin">
        <color theme="4"/>
      </left>
      <right/>
      <top style="thin">
        <color theme="4"/>
      </top>
      <bottom/>
      <diagonal/>
    </border>
    <border>
      <left/>
      <right/>
      <top style="thin">
        <color theme="4"/>
      </top>
      <bottom/>
      <diagonal/>
    </border>
    <border>
      <left/>
      <right/>
      <top/>
      <bottom style="thin">
        <color theme="4" tint="0.39997558519241921"/>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164" fontId="0" fillId="0" borderId="0" xfId="1" applyNumberFormat="1" applyFont="1" applyAlignment="1">
      <alignment horizontal="right"/>
    </xf>
    <xf numFmtId="14" fontId="0" fillId="0" borderId="0" xfId="0" applyNumberFormat="1"/>
    <xf numFmtId="0" fontId="2" fillId="0" borderId="2" xfId="0" applyFont="1" applyBorder="1"/>
    <xf numFmtId="0" fontId="2" fillId="0" borderId="3" xfId="0" applyFont="1" applyBorder="1"/>
    <xf numFmtId="14" fontId="2" fillId="0" borderId="3" xfId="0" applyNumberFormat="1" applyFont="1" applyBorder="1"/>
    <xf numFmtId="44" fontId="2" fillId="0" borderId="1" xfId="0" applyNumberFormat="1" applyFont="1" applyBorder="1" applyAlignment="1">
      <alignment horizontal="right"/>
    </xf>
    <xf numFmtId="2" fontId="0" fillId="0" borderId="0" xfId="0" applyNumberFormat="1" applyAlignment="1">
      <alignment horizontal="right"/>
    </xf>
    <xf numFmtId="0" fontId="0" fillId="0" borderId="0" xfId="0" pivotButton="1"/>
    <xf numFmtId="0" fontId="0" fillId="0" borderId="0" xfId="0" applyAlignment="1">
      <alignment horizontal="left"/>
    </xf>
    <xf numFmtId="0" fontId="4" fillId="2" borderId="4" xfId="0" applyFont="1" applyFill="1" applyBorder="1"/>
    <xf numFmtId="44" fontId="0" fillId="0" borderId="0" xfId="0" applyNumberFormat="1"/>
    <xf numFmtId="0" fontId="0" fillId="0" borderId="0" xfId="0" applyAlignment="1">
      <alignment horizontal="left" indent="1"/>
    </xf>
    <xf numFmtId="10" fontId="0" fillId="0" borderId="0" xfId="0" applyNumberFormat="1"/>
    <xf numFmtId="42" fontId="0" fillId="0" borderId="0" xfId="0" applyNumberFormat="1"/>
    <xf numFmtId="0" fontId="0" fillId="3" borderId="0" xfId="0" applyFill="1"/>
  </cellXfs>
  <cellStyles count="2">
    <cellStyle name="Currency" xfId="1" builtinId="4"/>
    <cellStyle name="Normal" xfId="0" builtinId="0"/>
  </cellStyles>
  <dxfs count="3">
    <dxf>
      <font>
        <b val="0"/>
        <i val="0"/>
        <strike val="0"/>
        <condense val="0"/>
        <extend val="0"/>
        <outline val="0"/>
        <shadow val="0"/>
        <u val="none"/>
        <vertAlign val="baseline"/>
        <sz val="11"/>
        <color auto="1"/>
        <name val="Arial"/>
        <family val="1"/>
        <scheme val="none"/>
      </font>
      <numFmt numFmtId="164" formatCode="&quot;$&quot;#,##0.00"/>
      <alignment horizontal="right" vertical="bottom" textRotation="0" wrapText="0" indent="0" justifyLastLine="0" shrinkToFit="0" readingOrder="0"/>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[PivotsDashboardsExampleData_Jan2021PRACTICE.xlsx]SpendingHistoryPC!PivotTable10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SpendingHistoryPC!$B$5:$B$6</c:f>
              <c:strCache>
                <c:ptCount val="1"/>
                <c:pt idx="0">
                  <c:v>2019</c:v>
                </c:pt>
              </c:strCache>
            </c:strRef>
          </c:tx>
          <c:spPr>
            <a:solidFill>
              <a:schemeClr val="accent1"/>
            </a:solidFill>
            <a:ln>
              <a:noFill/>
            </a:ln>
            <a:effectLst/>
          </c:spPr>
          <c:invertIfNegative val="0"/>
          <c:cat>
            <c:strRef>
              <c:f>SpendingHistoryPC!$A$7:$A$19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SpendingHistoryPC!$B$7:$B$19</c:f>
              <c:numCache>
                <c:formatCode>_("$"* #,##0_);_("$"* \(#,##0\);_("$"* "-"_);_(@_)</c:formatCode>
                <c:ptCount val="12"/>
                <c:pt idx="0">
                  <c:v>53682.140000000007</c:v>
                </c:pt>
                <c:pt idx="1">
                  <c:v>52487.020000000019</c:v>
                </c:pt>
                <c:pt idx="2">
                  <c:v>44257.740000000005</c:v>
                </c:pt>
                <c:pt idx="3">
                  <c:v>38018.979999999996</c:v>
                </c:pt>
                <c:pt idx="4">
                  <c:v>54078.510000000009</c:v>
                </c:pt>
                <c:pt idx="5">
                  <c:v>63332.799999999988</c:v>
                </c:pt>
                <c:pt idx="6">
                  <c:v>36616.1</c:v>
                </c:pt>
                <c:pt idx="7">
                  <c:v>42401.840000000004</c:v>
                </c:pt>
                <c:pt idx="8">
                  <c:v>84639.389999999985</c:v>
                </c:pt>
                <c:pt idx="9">
                  <c:v>39875.890000000014</c:v>
                </c:pt>
                <c:pt idx="10">
                  <c:v>45761.469999999979</c:v>
                </c:pt>
                <c:pt idx="11">
                  <c:v>59933.44000000001</c:v>
                </c:pt>
              </c:numCache>
            </c:numRef>
          </c:val>
          <c:extLst>
            <c:ext xmlns:c16="http://schemas.microsoft.com/office/drawing/2014/chart" uri="{C3380CC4-5D6E-409C-BE32-E72D297353CC}">
              <c16:uniqueId val="{00000000-3AAE-FC4C-97CC-580357C857FE}"/>
            </c:ext>
          </c:extLst>
        </c:ser>
        <c:ser>
          <c:idx val="1"/>
          <c:order val="1"/>
          <c:tx>
            <c:strRef>
              <c:f>SpendingHistoryPC!$C$5:$C$6</c:f>
              <c:strCache>
                <c:ptCount val="1"/>
                <c:pt idx="0">
                  <c:v>2020</c:v>
                </c:pt>
              </c:strCache>
            </c:strRef>
          </c:tx>
          <c:spPr>
            <a:solidFill>
              <a:schemeClr val="accent2"/>
            </a:solidFill>
            <a:ln>
              <a:noFill/>
            </a:ln>
            <a:effectLst/>
          </c:spPr>
          <c:invertIfNegative val="0"/>
          <c:cat>
            <c:strRef>
              <c:f>SpendingHistoryPC!$A$7:$A$19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SpendingHistoryPC!$C$7:$C$19</c:f>
              <c:numCache>
                <c:formatCode>_("$"* #,##0_);_("$"* \(#,##0\);_("$"* "-"_);_(@_)</c:formatCode>
                <c:ptCount val="12"/>
                <c:pt idx="0">
                  <c:v>42755.689999999988</c:v>
                </c:pt>
                <c:pt idx="1">
                  <c:v>62725.04</c:v>
                </c:pt>
                <c:pt idx="2">
                  <c:v>65708.239999999976</c:v>
                </c:pt>
                <c:pt idx="3">
                  <c:v>47878.84</c:v>
                </c:pt>
                <c:pt idx="4">
                  <c:v>46866.729999999981</c:v>
                </c:pt>
                <c:pt idx="5">
                  <c:v>43912.349999999991</c:v>
                </c:pt>
                <c:pt idx="6">
                  <c:v>51526.03</c:v>
                </c:pt>
                <c:pt idx="7">
                  <c:v>59071.950000000012</c:v>
                </c:pt>
                <c:pt idx="8">
                  <c:v>42222.999999999993</c:v>
                </c:pt>
                <c:pt idx="9">
                  <c:v>59190.270000000026</c:v>
                </c:pt>
                <c:pt idx="10">
                  <c:v>61240.149999999987</c:v>
                </c:pt>
                <c:pt idx="11">
                  <c:v>68135.78</c:v>
                </c:pt>
              </c:numCache>
            </c:numRef>
          </c:val>
          <c:extLst>
            <c:ext xmlns:c16="http://schemas.microsoft.com/office/drawing/2014/chart" uri="{C3380CC4-5D6E-409C-BE32-E72D297353CC}">
              <c16:uniqueId val="{00000002-5596-DA46-BD62-53A084BC5FC5}"/>
            </c:ext>
          </c:extLst>
        </c:ser>
        <c:dLbls>
          <c:showLegendKey val="0"/>
          <c:showVal val="0"/>
          <c:showCatName val="0"/>
          <c:showSerName val="0"/>
          <c:showPercent val="0"/>
          <c:showBubbleSize val="0"/>
        </c:dLbls>
        <c:gapWidth val="219"/>
        <c:overlap val="-27"/>
        <c:axId val="732388943"/>
        <c:axId val="736476031"/>
      </c:barChart>
      <c:catAx>
        <c:axId val="732388943"/>
        <c:scaling>
          <c:orientation val="minMax"/>
        </c:scaling>
        <c:delete val="0"/>
        <c:axPos val="b"/>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6476031"/>
        <c:crosses val="autoZero"/>
        <c:auto val="1"/>
        <c:lblAlgn val="ctr"/>
        <c:lblOffset val="100"/>
        <c:noMultiLvlLbl val="0"/>
      </c:catAx>
      <c:valAx>
        <c:axId val="736476031"/>
        <c:scaling>
          <c:orientation val="minMax"/>
        </c:scaling>
        <c:delete val="0"/>
        <c:axPos val="l"/>
        <c:numFmt formatCode="_(&quot;$&quot;* #,##0_);_(&quot;$&quot;* \(#,##0\);_(&quot;$&quot;* &quot;-&quot;_);_(@_)" sourceLinked="1"/>
        <c:majorTickMark val="none"/>
        <c:minorTickMark val="none"/>
        <c:tickLblPos val="nextTo"/>
        <c:spPr>
          <a:noFill/>
          <a:ln w="19050">
            <a:solidFill>
              <a:schemeClr val="tx1"/>
            </a:solidFill>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2388943"/>
        <c:crosses val="autoZero"/>
        <c:crossBetween val="between"/>
        <c:majorUnit val="25000"/>
      </c:valAx>
      <c:spPr>
        <a:noFill/>
        <a:ln>
          <a:noFill/>
        </a:ln>
        <a:effectLst/>
      </c:spPr>
    </c:plotArea>
    <c:legend>
      <c:legendPos val="r"/>
      <c:overlay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[PivotsDashboardsExampleData_Jan2021PRACTICE.xlsx]Top10Vendors!PivotTable10</c:name>
    <c:fmtId val="8"/>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5177605811321779"/>
          <c:y val="2.8169014084507043E-2"/>
          <c:w val="0.57513112318367787"/>
          <c:h val="0.94835680751173712"/>
        </c:manualLayout>
      </c:layout>
      <c:barChart>
        <c:barDir val="bar"/>
        <c:grouping val="clustered"/>
        <c:varyColors val="0"/>
        <c:ser>
          <c:idx val="0"/>
          <c:order val="0"/>
          <c:tx>
            <c:strRef>
              <c:f>Top10Vendors!$B$5</c:f>
              <c:strCache>
                <c:ptCount val="1"/>
                <c:pt idx="0">
                  <c:v>Total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Top10Vendors!$A$6:$A$16</c:f>
              <c:strCache>
                <c:ptCount val="10"/>
                <c:pt idx="0">
                  <c:v>Car 4 Me</c:v>
                </c:pt>
                <c:pt idx="1">
                  <c:v>Riffpedia</c:v>
                </c:pt>
                <c:pt idx="2">
                  <c:v>Kwideo</c:v>
                </c:pt>
                <c:pt idx="3">
                  <c:v>Hotel Wizard</c:v>
                </c:pt>
                <c:pt idx="4">
                  <c:v>Wonder Air</c:v>
                </c:pt>
                <c:pt idx="5">
                  <c:v>BioFleek</c:v>
                </c:pt>
                <c:pt idx="6">
                  <c:v>Wikivu</c:v>
                </c:pt>
                <c:pt idx="7">
                  <c:v>Gigabox</c:v>
                </c:pt>
                <c:pt idx="8">
                  <c:v>Mart ABC</c:v>
                </c:pt>
                <c:pt idx="9">
                  <c:v>Brainverse</c:v>
                </c:pt>
              </c:strCache>
            </c:strRef>
          </c:cat>
          <c:val>
            <c:numRef>
              <c:f>Top10Vendors!$B$6:$B$16</c:f>
              <c:numCache>
                <c:formatCode>_("$"* #,##0_);_("$"* \(#,##0\);_("$"* "-"_);_(@_)</c:formatCode>
                <c:ptCount val="10"/>
                <c:pt idx="0">
                  <c:v>5028.5199999999995</c:v>
                </c:pt>
                <c:pt idx="1">
                  <c:v>7170.54</c:v>
                </c:pt>
                <c:pt idx="2">
                  <c:v>8535.0400000000009</c:v>
                </c:pt>
                <c:pt idx="3">
                  <c:v>13064.340000000002</c:v>
                </c:pt>
                <c:pt idx="4">
                  <c:v>39963.229999999996</c:v>
                </c:pt>
                <c:pt idx="5">
                  <c:v>106206.38</c:v>
                </c:pt>
                <c:pt idx="6">
                  <c:v>117500.67000000001</c:v>
                </c:pt>
                <c:pt idx="7">
                  <c:v>193556.97999999984</c:v>
                </c:pt>
                <c:pt idx="8">
                  <c:v>284103.53000000009</c:v>
                </c:pt>
                <c:pt idx="9">
                  <c:v>306902.79000000015</c:v>
                </c:pt>
              </c:numCache>
            </c:numRef>
          </c:val>
          <c:extLst>
            <c:ext xmlns:c16="http://schemas.microsoft.com/office/drawing/2014/chart" uri="{C3380CC4-5D6E-409C-BE32-E72D297353CC}">
              <c16:uniqueId val="{00000000-AB7E-FD45-BC92-CC2EAD011504}"/>
            </c:ext>
          </c:extLst>
        </c:ser>
        <c:dLbls>
          <c:showLegendKey val="0"/>
          <c:showVal val="0"/>
          <c:showCatName val="0"/>
          <c:showSerName val="0"/>
          <c:showPercent val="0"/>
          <c:showBubbleSize val="0"/>
        </c:dLbls>
        <c:gapWidth val="65"/>
        <c:axId val="732388943"/>
        <c:axId val="736476031"/>
      </c:barChart>
      <c:catAx>
        <c:axId val="732388943"/>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6476031"/>
        <c:crosses val="autoZero"/>
        <c:auto val="1"/>
        <c:lblAlgn val="ctr"/>
        <c:lblOffset val="100"/>
        <c:noMultiLvlLbl val="0"/>
      </c:catAx>
      <c:valAx>
        <c:axId val="736476031"/>
        <c:scaling>
          <c:orientation val="minMax"/>
        </c:scaling>
        <c:delete val="1"/>
        <c:axPos val="b"/>
        <c:numFmt formatCode="_(&quot;$&quot;* #,##0_);_(&quot;$&quot;* \(#,##0\);_(&quot;$&quot;* &quot;-&quot;_);_(@_)" sourceLinked="1"/>
        <c:majorTickMark val="none"/>
        <c:minorTickMark val="none"/>
        <c:tickLblPos val="nextTo"/>
        <c:crossAx val="732388943"/>
        <c:crosses val="autoZero"/>
        <c:crossBetween val="between"/>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[PivotsDashboardsExampleData_Jan2021PRACTICE.xlsx]ProjectExpenses!PivotTable10</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8809275346605769"/>
          <c:y val="2.5821596244131457E-2"/>
          <c:w val="0.68281946684375294"/>
          <c:h val="0.94835680751173712"/>
        </c:manualLayout>
      </c:layout>
      <c:barChart>
        <c:barDir val="bar"/>
        <c:grouping val="clustered"/>
        <c:varyColors val="0"/>
        <c:ser>
          <c:idx val="0"/>
          <c:order val="0"/>
          <c:tx>
            <c:strRef>
              <c:f>ProjectExpenses!$B$4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ProjectExpenses!$A$5:$A$13</c:f>
              <c:strCache>
                <c:ptCount val="8"/>
                <c:pt idx="0">
                  <c:v>Project B</c:v>
                </c:pt>
                <c:pt idx="1">
                  <c:v>Project D</c:v>
                </c:pt>
                <c:pt idx="2">
                  <c:v>Project A</c:v>
                </c:pt>
                <c:pt idx="3">
                  <c:v>Project G</c:v>
                </c:pt>
                <c:pt idx="4">
                  <c:v>Project F</c:v>
                </c:pt>
                <c:pt idx="5">
                  <c:v>Project E</c:v>
                </c:pt>
                <c:pt idx="6">
                  <c:v>Project H</c:v>
                </c:pt>
                <c:pt idx="7">
                  <c:v>Project C</c:v>
                </c:pt>
              </c:strCache>
            </c:strRef>
          </c:cat>
          <c:val>
            <c:numRef>
              <c:f>ProjectExpenses!$B$5:$B$13</c:f>
              <c:numCache>
                <c:formatCode>_("$"* #,##0_);_("$"* \(#,##0\);_("$"* "-"_);_(@_)</c:formatCode>
                <c:ptCount val="8"/>
                <c:pt idx="0">
                  <c:v>188793.97999999998</c:v>
                </c:pt>
                <c:pt idx="1">
                  <c:v>166219.01999999999</c:v>
                </c:pt>
                <c:pt idx="2">
                  <c:v>162275.22000000003</c:v>
                </c:pt>
                <c:pt idx="3">
                  <c:v>160927.22000000006</c:v>
                </c:pt>
                <c:pt idx="4">
                  <c:v>160583.76999999993</c:v>
                </c:pt>
                <c:pt idx="5">
                  <c:v>153113.2399999999</c:v>
                </c:pt>
                <c:pt idx="6">
                  <c:v>150055.30000000008</c:v>
                </c:pt>
                <c:pt idx="7">
                  <c:v>124351.64000000001</c:v>
                </c:pt>
              </c:numCache>
            </c:numRef>
          </c:val>
          <c:extLst>
            <c:ext xmlns:c16="http://schemas.microsoft.com/office/drawing/2014/chart" uri="{C3380CC4-5D6E-409C-BE32-E72D297353CC}">
              <c16:uniqueId val="{00000003-4072-8B49-B0CE-1E5F6481D3A5}"/>
            </c:ext>
          </c:extLst>
        </c:ser>
        <c:dLbls>
          <c:showLegendKey val="0"/>
          <c:showVal val="0"/>
          <c:showCatName val="0"/>
          <c:showSerName val="0"/>
          <c:showPercent val="0"/>
          <c:showBubbleSize val="0"/>
        </c:dLbls>
        <c:gapWidth val="65"/>
        <c:axId val="732388943"/>
        <c:axId val="736476031"/>
      </c:barChart>
      <c:catAx>
        <c:axId val="732388943"/>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6476031"/>
        <c:crosses val="autoZero"/>
        <c:auto val="1"/>
        <c:lblAlgn val="ctr"/>
        <c:lblOffset val="100"/>
        <c:noMultiLvlLbl val="0"/>
      </c:catAx>
      <c:valAx>
        <c:axId val="736476031"/>
        <c:scaling>
          <c:orientation val="minMax"/>
        </c:scaling>
        <c:delete val="1"/>
        <c:axPos val="b"/>
        <c:numFmt formatCode="_(&quot;$&quot;* #,##0_);_(&quot;$&quot;* \(#,##0\);_(&quot;$&quot;* &quot;-&quot;_);_(@_)" sourceLinked="1"/>
        <c:majorTickMark val="none"/>
        <c:minorTickMark val="none"/>
        <c:tickLblPos val="nextTo"/>
        <c:crossAx val="732388943"/>
        <c:crosses val="autoZero"/>
        <c:crossBetween val="between"/>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[PivotsDashboardsExampleData_Jan2021PRACTICE.xlsx]Top10Vendors!PivotTable10</c:name>
    <c:fmtId val="4"/>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5177605811321779"/>
          <c:y val="2.8169014084507043E-2"/>
          <c:w val="0.61458995331560939"/>
          <c:h val="0.94835680751173712"/>
        </c:manualLayout>
      </c:layout>
      <c:barChart>
        <c:barDir val="bar"/>
        <c:grouping val="clustered"/>
        <c:varyColors val="0"/>
        <c:ser>
          <c:idx val="0"/>
          <c:order val="0"/>
          <c:tx>
            <c:strRef>
              <c:f>Top10Vendors!$B$5</c:f>
              <c:strCache>
                <c:ptCount val="1"/>
                <c:pt idx="0">
                  <c:v>Total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Top10Vendors!$A$6:$A$16</c:f>
              <c:strCache>
                <c:ptCount val="10"/>
                <c:pt idx="0">
                  <c:v>Car 4 Me</c:v>
                </c:pt>
                <c:pt idx="1">
                  <c:v>Riffpedia</c:v>
                </c:pt>
                <c:pt idx="2">
                  <c:v>Kwideo</c:v>
                </c:pt>
                <c:pt idx="3">
                  <c:v>Hotel Wizard</c:v>
                </c:pt>
                <c:pt idx="4">
                  <c:v>Wonder Air</c:v>
                </c:pt>
                <c:pt idx="5">
                  <c:v>BioFleek</c:v>
                </c:pt>
                <c:pt idx="6">
                  <c:v>Wikivu</c:v>
                </c:pt>
                <c:pt idx="7">
                  <c:v>Gigabox</c:v>
                </c:pt>
                <c:pt idx="8">
                  <c:v>Mart ABC</c:v>
                </c:pt>
                <c:pt idx="9">
                  <c:v>Brainverse</c:v>
                </c:pt>
              </c:strCache>
            </c:strRef>
          </c:cat>
          <c:val>
            <c:numRef>
              <c:f>Top10Vendors!$B$6:$B$16</c:f>
              <c:numCache>
                <c:formatCode>_("$"* #,##0_);_("$"* \(#,##0\);_("$"* "-"_);_(@_)</c:formatCode>
                <c:ptCount val="10"/>
                <c:pt idx="0">
                  <c:v>5028.5199999999995</c:v>
                </c:pt>
                <c:pt idx="1">
                  <c:v>7170.54</c:v>
                </c:pt>
                <c:pt idx="2">
                  <c:v>8535.0400000000009</c:v>
                </c:pt>
                <c:pt idx="3">
                  <c:v>13064.340000000002</c:v>
                </c:pt>
                <c:pt idx="4">
                  <c:v>39963.229999999996</c:v>
                </c:pt>
                <c:pt idx="5">
                  <c:v>106206.38</c:v>
                </c:pt>
                <c:pt idx="6">
                  <c:v>117500.67000000001</c:v>
                </c:pt>
                <c:pt idx="7">
                  <c:v>193556.97999999984</c:v>
                </c:pt>
                <c:pt idx="8">
                  <c:v>284103.53000000009</c:v>
                </c:pt>
                <c:pt idx="9">
                  <c:v>306902.79000000015</c:v>
                </c:pt>
              </c:numCache>
            </c:numRef>
          </c:val>
          <c:extLst>
            <c:ext xmlns:c16="http://schemas.microsoft.com/office/drawing/2014/chart" uri="{C3380CC4-5D6E-409C-BE32-E72D297353CC}">
              <c16:uniqueId val="{00000002-2417-2141-BF21-048B11FEE81B}"/>
            </c:ext>
          </c:extLst>
        </c:ser>
        <c:dLbls>
          <c:showLegendKey val="0"/>
          <c:showVal val="0"/>
          <c:showCatName val="0"/>
          <c:showSerName val="0"/>
          <c:showPercent val="0"/>
          <c:showBubbleSize val="0"/>
        </c:dLbls>
        <c:gapWidth val="65"/>
        <c:axId val="732388943"/>
        <c:axId val="736476031"/>
      </c:barChart>
      <c:catAx>
        <c:axId val="732388943"/>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6476031"/>
        <c:crosses val="autoZero"/>
        <c:auto val="1"/>
        <c:lblAlgn val="ctr"/>
        <c:lblOffset val="100"/>
        <c:noMultiLvlLbl val="0"/>
      </c:catAx>
      <c:valAx>
        <c:axId val="736476031"/>
        <c:scaling>
          <c:orientation val="minMax"/>
        </c:scaling>
        <c:delete val="1"/>
        <c:axPos val="b"/>
        <c:numFmt formatCode="_(&quot;$&quot;* #,##0_);_(&quot;$&quot;* \(#,##0\);_(&quot;$&quot;* &quot;-&quot;_);_(@_)" sourceLinked="1"/>
        <c:majorTickMark val="none"/>
        <c:minorTickMark val="none"/>
        <c:tickLblPos val="nextTo"/>
        <c:crossAx val="732388943"/>
        <c:crosses val="autoZero"/>
        <c:crossBetween val="between"/>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[PivotsDashboardsExampleData_Jan2021PRACTICE.xlsx]PISummary!PivotTable10</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5839962856016183"/>
          <c:y val="2.8169014084507043E-2"/>
          <c:w val="0.50796636688588392"/>
          <c:h val="0.94835680751173712"/>
        </c:manualLayout>
      </c:layout>
      <c:barChart>
        <c:barDir val="bar"/>
        <c:grouping val="clustered"/>
        <c:varyColors val="0"/>
        <c:ser>
          <c:idx val="0"/>
          <c:order val="0"/>
          <c:tx>
            <c:strRef>
              <c:f>PISummary!$B$4</c:f>
              <c:strCache>
                <c:ptCount val="1"/>
                <c:pt idx="0">
                  <c:v>Total</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PISummary!$A$5:$A$11</c:f>
              <c:strCache>
                <c:ptCount val="6"/>
                <c:pt idx="0">
                  <c:v>Ashley Pizer</c:v>
                </c:pt>
                <c:pt idx="1">
                  <c:v>Fitzgerald Benardet</c:v>
                </c:pt>
                <c:pt idx="2">
                  <c:v>Gavra Ivory</c:v>
                </c:pt>
                <c:pt idx="3">
                  <c:v>Gay Ripsher</c:v>
                </c:pt>
                <c:pt idx="4">
                  <c:v>Haroun Espinal</c:v>
                </c:pt>
                <c:pt idx="5">
                  <c:v>Thomas Pelman</c:v>
                </c:pt>
              </c:strCache>
            </c:strRef>
          </c:cat>
          <c:val>
            <c:numRef>
              <c:f>PISummary!$B$5:$B$11</c:f>
              <c:numCache>
                <c:formatCode>_("$"* #,##0_);_("$"* \(#,##0\);_("$"* "-"_);_(@_)</c:formatCode>
                <c:ptCount val="6"/>
                <c:pt idx="0">
                  <c:v>160583.76999999993</c:v>
                </c:pt>
                <c:pt idx="1">
                  <c:v>328494.24000000005</c:v>
                </c:pt>
                <c:pt idx="2">
                  <c:v>124351.64000000001</c:v>
                </c:pt>
                <c:pt idx="3">
                  <c:v>188793.97999999998</c:v>
                </c:pt>
                <c:pt idx="4">
                  <c:v>160927.22000000006</c:v>
                </c:pt>
                <c:pt idx="5">
                  <c:v>303168.5400000001</c:v>
                </c:pt>
              </c:numCache>
            </c:numRef>
          </c:val>
          <c:extLst>
            <c:ext xmlns:c16="http://schemas.microsoft.com/office/drawing/2014/chart" uri="{C3380CC4-5D6E-409C-BE32-E72D297353CC}">
              <c16:uniqueId val="{00000002-1C1E-DB48-8C8E-D312B2F52080}"/>
            </c:ext>
          </c:extLst>
        </c:ser>
        <c:dLbls>
          <c:showLegendKey val="0"/>
          <c:showVal val="0"/>
          <c:showCatName val="0"/>
          <c:showSerName val="0"/>
          <c:showPercent val="0"/>
          <c:showBubbleSize val="0"/>
        </c:dLbls>
        <c:gapWidth val="65"/>
        <c:axId val="732388943"/>
        <c:axId val="736476031"/>
      </c:barChart>
      <c:catAx>
        <c:axId val="732388943"/>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6476031"/>
        <c:crosses val="autoZero"/>
        <c:auto val="1"/>
        <c:lblAlgn val="ctr"/>
        <c:lblOffset val="100"/>
        <c:noMultiLvlLbl val="0"/>
      </c:catAx>
      <c:valAx>
        <c:axId val="736476031"/>
        <c:scaling>
          <c:orientation val="minMax"/>
        </c:scaling>
        <c:delete val="1"/>
        <c:axPos val="b"/>
        <c:numFmt formatCode="_(&quot;$&quot;* #,##0_);_(&quot;$&quot;* \(#,##0\);_(&quot;$&quot;* &quot;-&quot;_);_(@_)" sourceLinked="1"/>
        <c:majorTickMark val="none"/>
        <c:minorTickMark val="none"/>
        <c:tickLblPos val="nextTo"/>
        <c:crossAx val="732388943"/>
        <c:crosses val="autoZero"/>
        <c:crossBetween val="between"/>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[PivotsDashboardsExampleData_Jan2021PRACTICE.xlsx]Purpose!PivotTable10</c:name>
    <c:fmtId val="8"/>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dLbl>
          <c:idx val="0"/>
          <c:showLegendKey val="0"/>
          <c:showVal val="1"/>
          <c:showCatName val="0"/>
          <c:showSerName val="0"/>
          <c:showPercent val="0"/>
          <c:showBubbleSize val="0"/>
          <c:extLst>
            <c:ext xmlns:c15="http://schemas.microsoft.com/office/drawing/2012/chart" uri="{CE6537A1-D6FC-4f65-9D91-7224C49458BB}"/>
          </c:extLst>
        </c:dLbl>
      </c:pivotFmt>
      <c:pivotFmt>
        <c:idx val="10"/>
        <c:dLbl>
          <c:idx val="0"/>
          <c:showLegendKey val="0"/>
          <c:showVal val="1"/>
          <c:showCatName val="0"/>
          <c:showSerName val="0"/>
          <c:showPercent val="0"/>
          <c:showBubbleSize val="0"/>
          <c:extLst>
            <c:ext xmlns:c15="http://schemas.microsoft.com/office/drawing/2012/chart" uri="{CE6537A1-D6FC-4f65-9D91-7224C49458BB}"/>
          </c:extLst>
        </c:dLbl>
      </c:pivotFmt>
      <c:pivotFmt>
        <c:idx val="11"/>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3"/>
        <c:spPr>
          <a:solidFill>
            <a:schemeClr val="accent4"/>
          </a:solidFill>
          <a:ln>
            <a:noFill/>
          </a:ln>
          <a:effectLst/>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s>
    <c:plotArea>
      <c:layout>
        <c:manualLayout>
          <c:layoutTarget val="inner"/>
          <c:xMode val="edge"/>
          <c:yMode val="edge"/>
          <c:x val="9.9918206912342739E-2"/>
          <c:y val="0.12860190011459835"/>
          <c:w val="0.50796636688588392"/>
          <c:h val="0.94835680751173712"/>
        </c:manualLayout>
      </c:layout>
      <c:pieChart>
        <c:varyColors val="1"/>
        <c:ser>
          <c:idx val="0"/>
          <c:order val="0"/>
          <c:tx>
            <c:strRef>
              <c:f>Purpose!$B$5</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41F8-E84D-8335-F81D5F7B4534}"/>
              </c:ext>
            </c:extLst>
          </c:dPt>
          <c:dPt>
            <c:idx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3-41F8-E84D-8335-F81D5F7B4534}"/>
              </c:ext>
            </c:extLst>
          </c:dPt>
          <c:dPt>
            <c:idx val="2"/>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5-41F8-E84D-8335-F81D5F7B4534}"/>
              </c:ext>
            </c:extLst>
          </c:dPt>
          <c:dPt>
            <c:idx val="3"/>
            <c:bubble3D val="0"/>
            <c:spPr>
              <a:solidFill>
                <a:schemeClr val="accent4"/>
              </a:solidFill>
              <a:ln>
                <a:noFill/>
              </a:ln>
              <a:effectLst/>
            </c:spPr>
            <c:extLst>
              <c:ext xmlns:c16="http://schemas.microsoft.com/office/drawing/2014/chart" uri="{C3380CC4-5D6E-409C-BE32-E72D297353CC}">
                <c16:uniqueId val="{00000007-41F8-E84D-8335-F81D5F7B4534}"/>
              </c:ext>
            </c:extLst>
          </c:dPt>
          <c:dPt>
            <c:idx val="4"/>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3-D3B3-9D45-AE23-DAA5258BC161}"/>
              </c:ext>
            </c:extLst>
          </c:dPt>
          <c:dLbls>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2"/>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Purpose!$A$6:$A$11</c:f>
              <c:strCache>
                <c:ptCount val="5"/>
                <c:pt idx="0">
                  <c:v>Outreach</c:v>
                </c:pt>
                <c:pt idx="1">
                  <c:v>Supplies</c:v>
                </c:pt>
                <c:pt idx="2">
                  <c:v>Stipends</c:v>
                </c:pt>
                <c:pt idx="3">
                  <c:v>Travel</c:v>
                </c:pt>
                <c:pt idx="4">
                  <c:v>Misc</c:v>
                </c:pt>
              </c:strCache>
            </c:strRef>
          </c:cat>
          <c:val>
            <c:numRef>
              <c:f>Purpose!$B$6:$B$11</c:f>
              <c:numCache>
                <c:formatCode>_("$"* #,##0_);_("$"* \(#,##0\);_("$"* "-"_);_(@_)</c:formatCode>
                <c:ptCount val="5"/>
                <c:pt idx="0">
                  <c:v>568743.72999999975</c:v>
                </c:pt>
                <c:pt idx="1">
                  <c:v>561766.0499999997</c:v>
                </c:pt>
                <c:pt idx="2">
                  <c:v>68500</c:v>
                </c:pt>
                <c:pt idx="3">
                  <c:v>58056.089999999967</c:v>
                </c:pt>
                <c:pt idx="4">
                  <c:v>9253.52</c:v>
                </c:pt>
              </c:numCache>
            </c:numRef>
          </c:val>
          <c:extLst>
            <c:ext xmlns:c16="http://schemas.microsoft.com/office/drawing/2014/chart" uri="{C3380CC4-5D6E-409C-BE32-E72D297353CC}">
              <c16:uniqueId val="{00000002-D3B3-9D45-AE23-DAA5258BC16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2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2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[PivotsDashboardsExampleData_Jan2021PRACTICE.xlsx]SpendingHistoryPC!PivotTable10</c:name>
    <c:fmtId val="4"/>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8666166147836172"/>
          <c:y val="6.6277120036254467E-2"/>
          <c:w val="0.77824870963275805"/>
          <c:h val="0.71871098396873057"/>
        </c:manualLayout>
      </c:layout>
      <c:barChart>
        <c:barDir val="col"/>
        <c:grouping val="clustered"/>
        <c:varyColors val="0"/>
        <c:ser>
          <c:idx val="0"/>
          <c:order val="0"/>
          <c:tx>
            <c:strRef>
              <c:f>SpendingHistoryPC!$B$5:$B$6</c:f>
              <c:strCache>
                <c:ptCount val="1"/>
                <c:pt idx="0">
                  <c:v>2019</c:v>
                </c:pt>
              </c:strCache>
            </c:strRef>
          </c:tx>
          <c:spPr>
            <a:solidFill>
              <a:schemeClr val="accent1"/>
            </a:solidFill>
            <a:ln>
              <a:noFill/>
            </a:ln>
            <a:effectLst/>
          </c:spPr>
          <c:invertIfNegative val="0"/>
          <c:cat>
            <c:strRef>
              <c:f>SpendingHistoryPC!$A$7:$A$19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SpendingHistoryPC!$B$7:$B$19</c:f>
              <c:numCache>
                <c:formatCode>_("$"* #,##0_);_("$"* \(#,##0\);_("$"* "-"_);_(@_)</c:formatCode>
                <c:ptCount val="12"/>
                <c:pt idx="0">
                  <c:v>53682.140000000007</c:v>
                </c:pt>
                <c:pt idx="1">
                  <c:v>52487.020000000019</c:v>
                </c:pt>
                <c:pt idx="2">
                  <c:v>44257.740000000005</c:v>
                </c:pt>
                <c:pt idx="3">
                  <c:v>38018.979999999996</c:v>
                </c:pt>
                <c:pt idx="4">
                  <c:v>54078.510000000009</c:v>
                </c:pt>
                <c:pt idx="5">
                  <c:v>63332.799999999988</c:v>
                </c:pt>
                <c:pt idx="6">
                  <c:v>36616.1</c:v>
                </c:pt>
                <c:pt idx="7">
                  <c:v>42401.840000000004</c:v>
                </c:pt>
                <c:pt idx="8">
                  <c:v>84639.389999999985</c:v>
                </c:pt>
                <c:pt idx="9">
                  <c:v>39875.890000000014</c:v>
                </c:pt>
                <c:pt idx="10">
                  <c:v>45761.469999999979</c:v>
                </c:pt>
                <c:pt idx="11">
                  <c:v>59933.44000000001</c:v>
                </c:pt>
              </c:numCache>
            </c:numRef>
          </c:val>
          <c:extLst>
            <c:ext xmlns:c16="http://schemas.microsoft.com/office/drawing/2014/chart" uri="{C3380CC4-5D6E-409C-BE32-E72D297353CC}">
              <c16:uniqueId val="{00000000-2FA9-CD4D-B38A-35321CA428BE}"/>
            </c:ext>
          </c:extLst>
        </c:ser>
        <c:ser>
          <c:idx val="1"/>
          <c:order val="1"/>
          <c:tx>
            <c:strRef>
              <c:f>SpendingHistoryPC!$C$5:$C$6</c:f>
              <c:strCache>
                <c:ptCount val="1"/>
                <c:pt idx="0">
                  <c:v>2020</c:v>
                </c:pt>
              </c:strCache>
            </c:strRef>
          </c:tx>
          <c:spPr>
            <a:solidFill>
              <a:schemeClr val="accent4"/>
            </a:solidFill>
            <a:ln>
              <a:noFill/>
            </a:ln>
            <a:effectLst/>
          </c:spPr>
          <c:invertIfNegative val="0"/>
          <c:cat>
            <c:strRef>
              <c:f>SpendingHistoryPC!$A$7:$A$19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SpendingHistoryPC!$C$7:$C$19</c:f>
              <c:numCache>
                <c:formatCode>_("$"* #,##0_);_("$"* \(#,##0\);_("$"* "-"_);_(@_)</c:formatCode>
                <c:ptCount val="12"/>
                <c:pt idx="0">
                  <c:v>42755.689999999988</c:v>
                </c:pt>
                <c:pt idx="1">
                  <c:v>62725.04</c:v>
                </c:pt>
                <c:pt idx="2">
                  <c:v>65708.239999999976</c:v>
                </c:pt>
                <c:pt idx="3">
                  <c:v>47878.84</c:v>
                </c:pt>
                <c:pt idx="4">
                  <c:v>46866.729999999981</c:v>
                </c:pt>
                <c:pt idx="5">
                  <c:v>43912.349999999991</c:v>
                </c:pt>
                <c:pt idx="6">
                  <c:v>51526.03</c:v>
                </c:pt>
                <c:pt idx="7">
                  <c:v>59071.950000000012</c:v>
                </c:pt>
                <c:pt idx="8">
                  <c:v>42222.999999999993</c:v>
                </c:pt>
                <c:pt idx="9">
                  <c:v>59190.270000000026</c:v>
                </c:pt>
                <c:pt idx="10">
                  <c:v>61240.149999999987</c:v>
                </c:pt>
                <c:pt idx="11">
                  <c:v>68135.78</c:v>
                </c:pt>
              </c:numCache>
            </c:numRef>
          </c:val>
          <c:extLst>
            <c:ext xmlns:c16="http://schemas.microsoft.com/office/drawing/2014/chart" uri="{C3380CC4-5D6E-409C-BE32-E72D297353CC}">
              <c16:uniqueId val="{00000002-96DF-534F-910E-9E5C231AFDBE}"/>
            </c:ext>
          </c:extLst>
        </c:ser>
        <c:dLbls>
          <c:showLegendKey val="0"/>
          <c:showVal val="0"/>
          <c:showCatName val="0"/>
          <c:showSerName val="0"/>
          <c:showPercent val="0"/>
          <c:showBubbleSize val="0"/>
        </c:dLbls>
        <c:gapWidth val="219"/>
        <c:overlap val="-27"/>
        <c:axId val="732388943"/>
        <c:axId val="736476031"/>
      </c:barChart>
      <c:catAx>
        <c:axId val="732388943"/>
        <c:scaling>
          <c:orientation val="minMax"/>
        </c:scaling>
        <c:delete val="0"/>
        <c:axPos val="b"/>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6476031"/>
        <c:crosses val="autoZero"/>
        <c:auto val="1"/>
        <c:lblAlgn val="ctr"/>
        <c:lblOffset val="100"/>
        <c:noMultiLvlLbl val="0"/>
      </c:catAx>
      <c:valAx>
        <c:axId val="736476031"/>
        <c:scaling>
          <c:orientation val="minMax"/>
        </c:scaling>
        <c:delete val="0"/>
        <c:axPos val="l"/>
        <c:numFmt formatCode="_(&quot;$&quot;* #,##0_);_(&quot;$&quot;* \(#,##0\);_(&quot;$&quot;* &quot;-&quot;_);_(@_)" sourceLinked="1"/>
        <c:majorTickMark val="none"/>
        <c:minorTickMark val="none"/>
        <c:tickLblPos val="nextTo"/>
        <c:spPr>
          <a:noFill/>
          <a:ln w="19050">
            <a:solidFill>
              <a:schemeClr val="tx1"/>
            </a:solidFill>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2388943"/>
        <c:crosses val="autoZero"/>
        <c:crossBetween val="between"/>
        <c:majorUnit val="25000"/>
      </c:valAx>
      <c:spPr>
        <a:noFill/>
        <a:ln>
          <a:noFill/>
        </a:ln>
        <a:effectLst/>
      </c:spPr>
    </c:plotArea>
    <c:legend>
      <c:legendPos val="r"/>
      <c:layout>
        <c:manualLayout>
          <c:xMode val="edge"/>
          <c:yMode val="edge"/>
          <c:x val="0.40579063663553683"/>
          <c:y val="1.5634736305442936E-4"/>
          <c:w val="0.13584951284051583"/>
          <c:h val="0.23674036742912732"/>
        </c:manualLayout>
      </c:layout>
      <c:overlay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[PivotsDashboardsExampleData_Jan2021PRACTICE.xlsx]Purpose!PivotTable10</c:name>
    <c:fmtId val="12"/>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spPr>
            <a:solidFill>
              <a:schemeClr val="bg1"/>
            </a:solidFill>
            <a:ln>
              <a:noFill/>
            </a:ln>
            <a:effectLst/>
          </c:spPr>
          <c:txPr>
            <a:bodyPr rot="0" spcFirstLastPara="1" vertOverflow="ellipsis" vert="horz" wrap="square" anchor="ctr" anchorCtr="1"/>
            <a:lstStyle/>
            <a:p>
              <a:pPr>
                <a:defRPr sz="2200" b="0" i="0" u="none" strike="noStrike" kern="1200" baseline="0">
                  <a:solidFill>
                    <a:schemeClr val="tx2"/>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3"/>
        <c:spPr>
          <a:solidFill>
            <a:schemeClr val="accent4"/>
          </a:solidFill>
          <a:ln>
            <a:noFill/>
          </a:ln>
          <a:effectLst/>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dLbl>
          <c:idx val="0"/>
          <c:spPr>
            <a:solidFill>
              <a:schemeClr val="bg1"/>
            </a:solidFill>
            <a:ln>
              <a:noFill/>
            </a:ln>
            <a:effectLst/>
          </c:spPr>
          <c:txPr>
            <a:bodyPr rot="0" spcFirstLastPara="1" vertOverflow="ellipsis" vert="horz" wrap="square" anchor="ctr" anchorCtr="1"/>
            <a:lstStyle/>
            <a:p>
              <a:pPr>
                <a:defRPr sz="2200" b="0" i="0" u="none" strike="noStrike" kern="1200" baseline="0">
                  <a:solidFill>
                    <a:schemeClr val="tx2"/>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18"/>
        <c:spPr>
          <a:solidFill>
            <a:schemeClr val="accent4"/>
          </a:solidFill>
          <a:ln>
            <a:noFill/>
          </a:ln>
          <a:effectLst/>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marker>
          <c:symbol val="none"/>
        </c:marker>
        <c:dLbl>
          <c:idx val="0"/>
          <c:spPr>
            <a:solidFill>
              <a:schemeClr val="bg1"/>
            </a:solid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
        <c:idx val="24"/>
        <c:spPr>
          <a:solidFill>
            <a:schemeClr val="accent4"/>
          </a:solidFill>
          <a:ln>
            <a:noFill/>
          </a:ln>
          <a:effectLst/>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pivotFmt>
    </c:pivotFmts>
    <c:plotArea>
      <c:layout>
        <c:manualLayout>
          <c:layoutTarget val="inner"/>
          <c:xMode val="edge"/>
          <c:yMode val="edge"/>
          <c:x val="9.9918206912342739E-2"/>
          <c:y val="0.12860190011459835"/>
          <c:w val="0.50796636688588392"/>
          <c:h val="0.94835680751173712"/>
        </c:manualLayout>
      </c:layout>
      <c:pieChart>
        <c:varyColors val="1"/>
        <c:ser>
          <c:idx val="0"/>
          <c:order val="0"/>
          <c:tx>
            <c:strRef>
              <c:f>Purpose!$B$5</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F336-164D-A0B4-537CE5BB2163}"/>
              </c:ext>
            </c:extLst>
          </c:dPt>
          <c:dPt>
            <c:idx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3-F336-164D-A0B4-537CE5BB2163}"/>
              </c:ext>
            </c:extLst>
          </c:dPt>
          <c:dPt>
            <c:idx val="2"/>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5-F336-164D-A0B4-537CE5BB2163}"/>
              </c:ext>
            </c:extLst>
          </c:dPt>
          <c:dPt>
            <c:idx val="3"/>
            <c:bubble3D val="0"/>
            <c:spPr>
              <a:solidFill>
                <a:schemeClr val="accent4"/>
              </a:solidFill>
              <a:ln>
                <a:noFill/>
              </a:ln>
              <a:effectLst/>
            </c:spPr>
            <c:extLst>
              <c:ext xmlns:c16="http://schemas.microsoft.com/office/drawing/2014/chart" uri="{C3380CC4-5D6E-409C-BE32-E72D297353CC}">
                <c16:uniqueId val="{00000007-F336-164D-A0B4-537CE5BB2163}"/>
              </c:ext>
            </c:extLst>
          </c:dPt>
          <c:dPt>
            <c:idx val="4"/>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9-F336-164D-A0B4-537CE5BB2163}"/>
              </c:ext>
            </c:extLst>
          </c:dPt>
          <c:dLbls>
            <c:spPr>
              <a:solidFill>
                <a:schemeClr val="bg1"/>
              </a:solid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Purpose!$A$6:$A$11</c:f>
              <c:strCache>
                <c:ptCount val="5"/>
                <c:pt idx="0">
                  <c:v>Outreach</c:v>
                </c:pt>
                <c:pt idx="1">
                  <c:v>Supplies</c:v>
                </c:pt>
                <c:pt idx="2">
                  <c:v>Stipends</c:v>
                </c:pt>
                <c:pt idx="3">
                  <c:v>Travel</c:v>
                </c:pt>
                <c:pt idx="4">
                  <c:v>Misc</c:v>
                </c:pt>
              </c:strCache>
            </c:strRef>
          </c:cat>
          <c:val>
            <c:numRef>
              <c:f>Purpose!$B$6:$B$11</c:f>
              <c:numCache>
                <c:formatCode>_("$"* #,##0_);_("$"* \(#,##0\);_("$"* "-"_);_(@_)</c:formatCode>
                <c:ptCount val="5"/>
                <c:pt idx="0">
                  <c:v>568743.72999999975</c:v>
                </c:pt>
                <c:pt idx="1">
                  <c:v>561766.0499999997</c:v>
                </c:pt>
                <c:pt idx="2">
                  <c:v>68500</c:v>
                </c:pt>
                <c:pt idx="3">
                  <c:v>58056.089999999967</c:v>
                </c:pt>
                <c:pt idx="4">
                  <c:v>9253.52</c:v>
                </c:pt>
              </c:numCache>
            </c:numRef>
          </c:val>
          <c:extLst>
            <c:ext xmlns:c16="http://schemas.microsoft.com/office/drawing/2014/chart" uri="{C3380CC4-5D6E-409C-BE32-E72D297353CC}">
              <c16:uniqueId val="{0000000A-F336-164D-A0B4-537CE5BB216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[PivotsDashboardsExampleData_Jan2021PRACTICE.xlsx]PISummary!PivotTable10</c:name>
    <c:fmtId val="1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5839962856016183"/>
          <c:y val="2.8169014084507043E-2"/>
          <c:w val="0.50796636688588392"/>
          <c:h val="0.94835680751173712"/>
        </c:manualLayout>
      </c:layout>
      <c:barChart>
        <c:barDir val="bar"/>
        <c:grouping val="clustered"/>
        <c:varyColors val="0"/>
        <c:ser>
          <c:idx val="0"/>
          <c:order val="0"/>
          <c:tx>
            <c:strRef>
              <c:f>PISummary!$B$4</c:f>
              <c:strCache>
                <c:ptCount val="1"/>
                <c:pt idx="0">
                  <c:v>Total</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PISummary!$A$5:$A$11</c:f>
              <c:strCache>
                <c:ptCount val="6"/>
                <c:pt idx="0">
                  <c:v>Ashley Pizer</c:v>
                </c:pt>
                <c:pt idx="1">
                  <c:v>Fitzgerald Benardet</c:v>
                </c:pt>
                <c:pt idx="2">
                  <c:v>Gavra Ivory</c:v>
                </c:pt>
                <c:pt idx="3">
                  <c:v>Gay Ripsher</c:v>
                </c:pt>
                <c:pt idx="4">
                  <c:v>Haroun Espinal</c:v>
                </c:pt>
                <c:pt idx="5">
                  <c:v>Thomas Pelman</c:v>
                </c:pt>
              </c:strCache>
            </c:strRef>
          </c:cat>
          <c:val>
            <c:numRef>
              <c:f>PISummary!$B$5:$B$11</c:f>
              <c:numCache>
                <c:formatCode>_("$"* #,##0_);_("$"* \(#,##0\);_("$"* "-"_);_(@_)</c:formatCode>
                <c:ptCount val="6"/>
                <c:pt idx="0">
                  <c:v>160583.76999999993</c:v>
                </c:pt>
                <c:pt idx="1">
                  <c:v>328494.24000000005</c:v>
                </c:pt>
                <c:pt idx="2">
                  <c:v>124351.64000000001</c:v>
                </c:pt>
                <c:pt idx="3">
                  <c:v>188793.97999999998</c:v>
                </c:pt>
                <c:pt idx="4">
                  <c:v>160927.22000000006</c:v>
                </c:pt>
                <c:pt idx="5">
                  <c:v>303168.5400000001</c:v>
                </c:pt>
              </c:numCache>
            </c:numRef>
          </c:val>
          <c:extLst>
            <c:ext xmlns:c16="http://schemas.microsoft.com/office/drawing/2014/chart" uri="{C3380CC4-5D6E-409C-BE32-E72D297353CC}">
              <c16:uniqueId val="{00000000-701F-9E44-A198-9D38ACBCE4DF}"/>
            </c:ext>
          </c:extLst>
        </c:ser>
        <c:dLbls>
          <c:showLegendKey val="0"/>
          <c:showVal val="0"/>
          <c:showCatName val="0"/>
          <c:showSerName val="0"/>
          <c:showPercent val="0"/>
          <c:showBubbleSize val="0"/>
        </c:dLbls>
        <c:gapWidth val="65"/>
        <c:axId val="732388943"/>
        <c:axId val="736476031"/>
      </c:barChart>
      <c:catAx>
        <c:axId val="732388943"/>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6476031"/>
        <c:crosses val="autoZero"/>
        <c:auto val="1"/>
        <c:lblAlgn val="ctr"/>
        <c:lblOffset val="100"/>
        <c:noMultiLvlLbl val="0"/>
      </c:catAx>
      <c:valAx>
        <c:axId val="736476031"/>
        <c:scaling>
          <c:orientation val="minMax"/>
        </c:scaling>
        <c:delete val="1"/>
        <c:axPos val="b"/>
        <c:numFmt formatCode="_(&quot;$&quot;* #,##0_);_(&quot;$&quot;* \(#,##0\);_(&quot;$&quot;* &quot;-&quot;_);_(@_)" sourceLinked="1"/>
        <c:majorTickMark val="none"/>
        <c:minorTickMark val="none"/>
        <c:tickLblPos val="nextTo"/>
        <c:crossAx val="732388943"/>
        <c:crosses val="autoZero"/>
        <c:crossBetween val="between"/>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[PivotsDashboardsExampleData_Jan2021PRACTICE.xlsx]ProjectExpenses!PivotTable10</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402975708047636"/>
          <c:y val="2.5821596244131457E-2"/>
          <c:w val="0.50370192421733595"/>
          <c:h val="0.94835680751173712"/>
        </c:manualLayout>
      </c:layout>
      <c:barChart>
        <c:barDir val="bar"/>
        <c:grouping val="clustered"/>
        <c:varyColors val="0"/>
        <c:ser>
          <c:idx val="0"/>
          <c:order val="0"/>
          <c:tx>
            <c:strRef>
              <c:f>ProjectExpenses!$B$4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ProjectExpenses!$A$5:$A$13</c:f>
              <c:strCache>
                <c:ptCount val="8"/>
                <c:pt idx="0">
                  <c:v>Project B</c:v>
                </c:pt>
                <c:pt idx="1">
                  <c:v>Project D</c:v>
                </c:pt>
                <c:pt idx="2">
                  <c:v>Project A</c:v>
                </c:pt>
                <c:pt idx="3">
                  <c:v>Project G</c:v>
                </c:pt>
                <c:pt idx="4">
                  <c:v>Project F</c:v>
                </c:pt>
                <c:pt idx="5">
                  <c:v>Project E</c:v>
                </c:pt>
                <c:pt idx="6">
                  <c:v>Project H</c:v>
                </c:pt>
                <c:pt idx="7">
                  <c:v>Project C</c:v>
                </c:pt>
              </c:strCache>
            </c:strRef>
          </c:cat>
          <c:val>
            <c:numRef>
              <c:f>ProjectExpenses!$B$5:$B$13</c:f>
              <c:numCache>
                <c:formatCode>_("$"* #,##0_);_("$"* \(#,##0\);_("$"* "-"_);_(@_)</c:formatCode>
                <c:ptCount val="8"/>
                <c:pt idx="0">
                  <c:v>188793.97999999998</c:v>
                </c:pt>
                <c:pt idx="1">
                  <c:v>166219.01999999999</c:v>
                </c:pt>
                <c:pt idx="2">
                  <c:v>162275.22000000003</c:v>
                </c:pt>
                <c:pt idx="3">
                  <c:v>160927.22000000006</c:v>
                </c:pt>
                <c:pt idx="4">
                  <c:v>160583.76999999993</c:v>
                </c:pt>
                <c:pt idx="5">
                  <c:v>153113.2399999999</c:v>
                </c:pt>
                <c:pt idx="6">
                  <c:v>150055.30000000008</c:v>
                </c:pt>
                <c:pt idx="7">
                  <c:v>124351.64000000001</c:v>
                </c:pt>
              </c:numCache>
            </c:numRef>
          </c:val>
          <c:extLst>
            <c:ext xmlns:c16="http://schemas.microsoft.com/office/drawing/2014/chart" uri="{C3380CC4-5D6E-409C-BE32-E72D297353CC}">
              <c16:uniqueId val="{00000000-15C0-5047-8428-75E01840BF4A}"/>
            </c:ext>
          </c:extLst>
        </c:ser>
        <c:dLbls>
          <c:showLegendKey val="0"/>
          <c:showVal val="0"/>
          <c:showCatName val="0"/>
          <c:showSerName val="0"/>
          <c:showPercent val="0"/>
          <c:showBubbleSize val="0"/>
        </c:dLbls>
        <c:gapWidth val="65"/>
        <c:axId val="732388943"/>
        <c:axId val="736476031"/>
      </c:barChart>
      <c:catAx>
        <c:axId val="732388943"/>
        <c:scaling>
          <c:orientation val="minMax"/>
        </c:scaling>
        <c:delete val="0"/>
        <c:axPos val="l"/>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200" b="0" i="0" u="none" strike="noStrike" kern="1200" baseline="0">
                <a:solidFill>
                  <a:schemeClr val="tx1"/>
                </a:solidFill>
                <a:latin typeface="+mn-lt"/>
                <a:ea typeface="+mn-ea"/>
                <a:cs typeface="+mn-cs"/>
              </a:defRPr>
            </a:pPr>
            <a:endParaRPr lang="en-US"/>
          </a:p>
        </c:txPr>
        <c:crossAx val="736476031"/>
        <c:crosses val="autoZero"/>
        <c:auto val="1"/>
        <c:lblAlgn val="ctr"/>
        <c:lblOffset val="100"/>
        <c:noMultiLvlLbl val="0"/>
      </c:catAx>
      <c:valAx>
        <c:axId val="736476031"/>
        <c:scaling>
          <c:orientation val="minMax"/>
        </c:scaling>
        <c:delete val="1"/>
        <c:axPos val="b"/>
        <c:numFmt formatCode="_(&quot;$&quot;* #,##0_);_(&quot;$&quot;* \(#,##0\);_(&quot;$&quot;* &quot;-&quot;_);_(@_)" sourceLinked="1"/>
        <c:majorTickMark val="none"/>
        <c:minorTickMark val="none"/>
        <c:tickLblPos val="nextTo"/>
        <c:crossAx val="732388943"/>
        <c:crosses val="autoZero"/>
        <c:crossBetween val="between"/>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200">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plotArea>
      <cx:plotAreaRegion>
        <cx:series layoutId="regionMap" uniqueId="{FE7CB792-55EC-7E4B-8CEE-ABF164612AB5}">
          <cx:tx>
            <cx:txData>
              <cx:f>_xlchart.v5.2</cx:f>
              <cx:v>Total Outreach Expenses</cx:v>
            </cx:txData>
          </cx:tx>
          <cx:dataId val="0"/>
          <cx:layoutPr>
            <cx:geography cultureLanguage="en-US" cultureRegion="US" attribution="Powered by Bing">
              <cx:geoCache provider="{E9337A44-BEBE-4D9F-B70C-5C5E7DAFC167}">
                <cx:binary>1HpZc+Q4kuZfKcvnZRZAHATausZswSNO3XnqhaaSlOABEiTBA+SvH5eqqyczqyZrdmbM1volpAgG
Sac73L8D8fdH/7dH8/ww/OQb07q/Pfpf3hTj2P3t55/dY/HcPLi3Tfk4WGe/jG8fbfOz/fKlfHz+
+Wl4WMpW/xwiTH9+LB6G8dm/+be/w9X0sz3bx4extO3N9Dyst89uMqP7wbE/PfTTw1NTtknpxqF8
HPEvby6ffx0eXP3w5qfndizH9d3aPf/y5ptvvfnp5++v9Yf7/mQgtHF6gnMpfsvCCCNCQ4qiMOT8
zU/GtvofhwMp3wqMmAw5w4RHWIjf73350MD5/5WIXuN5eHoanp2DR3r9+/WZ38QPB9I3Pz3aqR1f
8qYhhb+8ed+W4/PTT3fjw/js3vxUOhv/9oXYvjzE+7vXp/7528z/29+/+wDy8N0nXxXn+6T91aE/
1Ob00LoHCO5/qzJEvKWCRqGMOBeURYh8VxnxlgiEBSJMCAGlkb/f+7fK/HU8f16X38/7rionyPG/
QFV+HOLXtfnmm/+PXUPkWwZ5Z5gKghmFGn1XG/kWKkNQKHFEBaL8u9p8t57/87D+vETfnf7Nk/xr
NMvBLv+bQyx8iyLKWUQppJ0x+n05CJQLIQ5jjmHGQ/Ztp/xVMH9ehN/O+q5LDv/3X6JLvokacCW2
xg4PT/b3vPzPcQWml5RQCkQxdIpEPPy2QwBT3kKdRAiTixLMKf793r9Nr/9KRH9el/8485unhIe8
+v9Tm/8cc/4JzMnD+JC+IvpXsPPjo68PDzzju1N/BD+/jZnD0y9vyAukfDXzXi7yjzN/S//H0j3a
1pXt71X56qznBzf+8iYQ/K2AskJDhUxEAkr85qfl+fWQDN8KgXkoJSUAYZzBodYOYwF8I3qLBAmp
wHAkjCICYTg7vR4K31JJIiQZpyESEiL8/SGvrVk1xPPd+5/aqbm2ZTu6X95ggMfut6+9xEqFlCxi
MIIpgcthTiCG7vHhFgjby7f/T4hRUU+s4Cep7bCP8tFf0fGW4XbYs96vmbBzccnaSnV4I4dWdz5u
0ZqWEUG7iS4XX6XvH+F9Ew76k3CikCP50hCCY3jur8OpISld2DXsRFgokrUruqwKH+c16q5Q+yC7
vIuZaEYVzN3VIhdz/PH9AXD+kA0YkZBdKYkQ4Ut4X2VDVnxzMozoafD5Zyvm6Y75fM9H154WlJt0
4WOTzN14dmwudz++N35J9XelgKUCa4UxjiJEv3v2oVgKPdWYnupmYQ82X+sdX4lq1kkk1VCG74JK
n7ZG1TbajkFVPfHGHGtbNafK0XFHXDkoXaAibha37f8iOBj+fwgOcwbrDdiUjF6D/yozS1/PKwoG
ejK5G9LK9Z+Z6bus73OcNa4M1OQKrTTVScBakQRlszOTNkk9h3fGBuuhdapfvMh+HBcFYv19XNAN
WIaMY8HFS79+XTFvjWsiX9JTMed0p/vcJ27sUNLm8guqa/2eompHQhMk1UaXxJmZHU3fsCM0Yrmr
966i4Z64OeOmX0/rOkZZgPIpXiJdXSF8lHJOqJ+GO2L7UK0RRYrrEp8W7p94MfCbyX7mvYv2sqb7
clv7pCi1veejfB9UIb0N6u4amqy+kLhN0FjhG46qzOiwO05yvZl0/sW1dLjJbWBV6QQ5FFX0OeDh
RxS28vzjbGGAi++yxRG0FUcCR4Ao4Us2v6pihYt8Mjqnp9JalOnc0QQUzZjUkEblTF6qzfdVXFqu
lWiHR5sXffzfDQRjmDwYOh0a6rtG0xVBplhXemJiXI4TKi4alJPbbfK7Lhzv1q3esW51J5rTwzg2
h1EE/t2Pk/HHlcNBkYJmANHABGIAvV/nohy7IeB2oqc5L74E4Z5G7Rb7aT1QKa9pWWVQo78ab3+c
tnBPHmIp4S9AwnerFc0VjcbQ0BNBbO8Hy5LAhXdWi2ubN0FWSbSdGlZdhiM2qt6iC0SNGnpMPgwD
+4vWCf84bzgioGpDTigU4kWzfp0AkRM8bwEmJ1uPZ1sv5EzkeCHMFqPKyFsk1kcWBWXStFEZm3KZ
s21uL7C328FtbZmQosMXgFlCuZWx4yJWk0pubglq2cGu1aT6oc4PYrTnZnBrVlsY3nhuYmi3Sf24
mOEfJzdHFHAMvQxPGn6/svMQh3nOa3pa6GpP7dblV8OgiWK+aHa+QqrPpTh3gQvinhl6MI5Nab7y
e2K7/tZtm1o6tKhuqttMbBGJyTLUie2K+TAt5DSzMLg0Tqc5KmTCG9ykaKrXNFh1lJmIaDXyelWs
c+Wukm7Y//jxgJn/oW8pJZLKl+Uaoe/apTaS+6buYN3UrN/7oGtiYPKLWtrJnvr506S9Bb/gn57H
9W+48w0Uv6z/b+GIAxoRwXAENCT8vj98JwY7RD05lUz620br9borh2vc9bWSbJCZbESxKwwRp9cX
EcaUP9V92/wFKONvsQeAHgSLRJGkwFCiP3ZqV4zW9H0XHMe8DrISoztqpNlFXNdx4Uu/C5cKZR3I
f9XogFyEzgESuoHsReimnTQ60XrQdy2eh78AbfbtRH2JLRLAxoAqQktT8sLhvm6irt5oyHEkj71s
Yh6YKMVsrOJ6bhgAhVyTeaqaGGK7AF/JnfA4JV2Ti6sXXNGLCdOwj5DSMwlOCytzxX25Z7MmGZb9
qc6Z3A0WlnHbsmjvF5FKYGWq1E6mPoQTq5VRFa75yeOJnX1v9IWsenwpSt7v11HIxNP8BmmhOi1k
2jp2HIdOZ64SaOcLhJR44X110ZS7pvZZP9gmBXpUJ+tWhklV2RQHs9xT3aHrZV9ia08/XmdQwm9X
GugbHgGGQ+NKRAgH9vdtDlvhK+obQo9aYxM7xt+jrdgyW/Ig421zRXy+AGhPKKmC0akNYo8t51UM
DK1oVD7Uy7GqAEd65Nu0FKxQyPbrsSFrfagCrsy4hsdyXKoMaNd9Q5vDVtULrB1qVdF5clwrTo5g
Md34BZU7U9elooGdE+zHuK7D6NgKV+0Wvlz2utJxo+cQih25Y0H1Gg8yr+Jto7VR2A/dsWradYup
LLvj63tfGZI4GbUKDQRApouEyPJtiMnWFYfAzHO6dMSeyoKUSpSDPC5+n0/LetkuW5abqTmFi27j
MeRjBvQAltBSn8bek3hbxR7mRnnDRxLselJJVbYfTVfPh61ob61gtzDXiv0LLRrMfL+WPl1N4e6K
sO/UXKAwlX3g447z/KpmEVeoodcjzNCrJRhtMvdbkXLULQfg/7u+Kty5caJRHdNRWhOzqmh18jzq
oVNWLiVUL/RH2k553G+GxpHvgPY0QXskDsdVH36KkHlZwJOJyewfHIDwnTH3VVt9ImxvNlymeBpN
Es2lPzu62Hhb0Ec7a32YMHuYxsmknatCtQWrVRbnduci0yY+QoEam5kcM9v2RNGupAc2X5YT4RdO
VrvN2/nUDi42o4zuFr1JZXme9WIcd3LL+XHd1vdVWy5nX5F9yFBxQA1/br2YM1fIPjWRs4rYsswo
nqokKkZ9Pc/YKTSVe2JccV+36xUV7b7Jy/k2CqHmCwEiP063vJ7rc25arjTL27SvTAQ0vnhH6z66
KXA+xEID8WiaYbd4Ph5K0ZukbM0Xx52+Deb8S47CPF1Y3aRzYeTOjyOQWWa2i1Z/qDs5HC3MmnJq
i8sxb1YVbkJ8WrpBq6q96KslOuUF7XZAVKe4zqMlxWYmiV7X4d00T6kcut0U5DERbr0VTbFjtvCX
AeMxaUqWbh3qEg7L+oBlPcRjFOBUdJdhv7UpMmzbw1ojiR0m4DMYakOkqFURtgJaySxJr6futxU+
tCgdmxxWqoT/cJ9/keXgTnazT1IDBku52etF2EuYZGHSFZvcaVLVMXNoPcqJ48S5XwNojfc5+Vy1
y62sy/C8LcAsCCjpXVfQ6rS080UwmWzp1/7OEb3TdMmvRz4m1eoCGB8NTiR/LlsxpqwZhswFBY5l
PdtDo7eTM9GiaFUVGd8qfbNW/QMl3u0HJ7u90+Yhd5WCgSEvZ0r7a3hAq6ZqiA55mD9Qma+nsbFf
AjovF3rCKMktETGCqio6TOU7zWCFteXR4XL9QPO7ISxhVUxT9DSe2TYXtzZ0SHUCiDeNyHDl2jrZ
eNMcDWpJzPsvcsHBhWHgspuxv6LRrJpp+1Wjdjm20+pSVhO7q8vhU4kOxvTRR2eH+xLnibOsuOK2
MUrnmiarkPVFrpd4WSJyZA5u6G3UxGMPI3DrwQCoJ3M50WHdoQCqhRrZK4kKFLdRUJ1tH3wYQA7v
2BL18WBcDIPAPjZAKVTtatVg3F13tXaHWdTnxpb5RVjwGlZme4d8kWdcksMcbPcFW0la9WukcBCZ
Qz/TJO/n+6FQ1dS4nWxdFIM2GvSoqiWGlPJzKfB+dflFJb27ITJrcxFmfJynmLKhgrazLh3cCDLU
hvhdG+31GOl3EyazYqZ5P9DKnwNc5x96Sp818qsS21qDjIZI5nYiN6brhGr4Ij9MsraXJIeJVEVm
TtoCMQVg3e7LiCo/mE3hvP/ogaEpTPWwH6bJn5tZvivWvoR+m3fEY3oVFDz1tBFJ751XpGXrO332
aAZ2TZFTkUaXpZX1/az7eMGVzjAFTd14dnCuDw7ziK/7vIfT6XTOnRMXwXYxzGLJXsVZC8o4C8cR
UjYMRaewKO1umNooXsLNAF+821xolfe0P0iYTjd1rkbb+hQ3gp3WeruGbSZIWdjOWdOUQ4oq9w7M
seikG2HTvpb3ecPtbbPJNq7Gakn5siyqDT35OFM8Z13lUx/AcCJbDQgRuudtdTppFzIf2jwvVABq
SC2sn9LW7hbQDElR0DW1vPawSMIbHbg15gy0hAzzAlq3ZmnER5p2rXkXBd6ciTuv8xDspe2nRLlO
r6dp60Atdv7aiVwNtNNx4XJ27sLgvRwwVXkwezVqzXZ+6kDG1wNg/hAFqZlgpvBBxD4ImqNHEbkK
l3pSdeSysF/kp96tn2ZTDnvf0GkXyv5z0APN1ivd4hw3PEW6bpK2R/m+3nIwx17EhaCLe1qrUMOA
LNGptluvJg+uUU/bL40jRSICRs59Ed2MvG+uhMOBkmPns2YS53kehxvg4RvcTupU5iwz3VCcjKN9
ovFgjwHLusi3x6AA/ULWlKGNZNwWgVEtKVwGOy3pUtT8sKwe1CUZEyqDeVduGGW+7uLA00qFo/fn
eaiqdKyqAeo4MeBBFtQ/Bf8G92I49yI4Mu+7UzmHJh62eTnCHEYtSGIZrRHo8XlJuB0TgyW/Gmzf
x7OtSlXRYjyssL1wCmdzKafhqQ/Jel/qFwIW7oZiDS68oymtq+nS5bxMclzLdJjlZdUTMPq2zu58
S0YlRrC8QvBSAfzDKht9OyT1CmNRz7XY57bx6dzYJRUuHJJA0lBVpMmzhpTVxWrAcFB9H7D09Y5V
X0y7jpelqtlno/FyrnKJYnDyaLKFFTsX21wqQN7wTM2RNCONx3Zlh6JoRZpPvL7wgOA7wp2EfhdI
DSbIABlxumzyORrFl8LOy8EJej+3/KnrKpC7FKVtXo0JlujXOshLkCRNkSzBfD03I8vk4GH9hzLr
BjKk+bCdEZkvWz6BUKHj5zCQh9GfghXWd4O7Z8rwPZEhdBfsP6vcVzvsS8AO+mi7pUjp3HyabF3s
57qEMW21cpjf+sb7LBeMJ31b3HN+ejHDfEGKXWT9Cirli283q+aw+VVE00fm6kOEeMZLL5PONhpI
HMu2pdRq2Nydh5ZNXdSW8dLdO9HVu8bjLV2bWenejwcjdZ4NtE2GdWrivMAXtB/yeK7cRRAKv0dt
1k54zMS7ecGFGjz5IODviqFsy7jeM1/zrCz8QbBeK8PGFWptH1CzPky42k8rfmTpjPtWFcjczeui
k05UNKYd3TfDh2Aqw7ippYxL5kg8sKfQsDZ29WDSCvebmkytPBTDUgcUW4a9sl3Yqs6zy3UubLz0
YwfEuGYx6Vyn2iqAsvRbvKyWxoVub2bUx2W0TikmY5qTACeii2u0lpCeShVDWadF1J97L3xSV7xS
btFD0poe2C9PrJtsYhB1yVLaS1vRMR3nLAqxgFSMd1O31cr04XxIpCzzBFGJY4edVnQx13qcTTZv
fo/5Crx37kB7aJYWrAOxM7r9GtYAsnkLpjir0y4oYDnrJVdb56jC1TjEvc8TXOIgBdFnx3IBLmuK
uJLlqPh21deXAak/TzW6b4pGZJR7Ho9TEBPWXgXRsJtyNMazhIEOSi0Bjigy6copERSrqS+fQfHu
aVuM6UDzNpkH+gGA4Rq46BPduIWZBMitoy4B3rkkNIhuRFCWu9DRjAysz9qtvzUtblPStn1aiyID
hq78WB8aSxoYoTDlIrTvgv55ZSAxiK13MDY/DvlClQQriZEGaKUOsLI6vEMFTIummaTaInuiVePi
htR3oCqO2+JsGnXtGEOgu1aTFeYY38upK5PKkVYBaEllpqjZ5fWTKNjz4hlgBkFR5tZqt/roXZn3
a1r3BQBBladNU5CEa31GmPQZGUOkZjH3MWj8m6arL0ux3HZAgmF+jBQ0pXycAxiV8wA2PWz76Ex6
xUXw6HuekJndkYVuCi35+2UgT6Rr7IlMYJw3kUmGvpyTPsy8rNMccxxv1gJztAA/buSNwtOvpL3e
TOHVIgOW1FGqAx4vWwv+LiM2aWa2KGt/NcFq1AgbQPs6fKrnxaXSzkyZzcRR0Kd4bd3ZCq2WEX+e
QzbEfDRnDUQwrs28byNpFWVdBJPWFx+33di7S5GzOc4XqWND3U0YwjWDvCteAjmwHJ7CId6qec5V
AJfb5qym3XDZcANqPbpp58IlnLBGIWyOjH9mA0aKUeuv1nmfVyFWpGJNXM1FoJYIcgxLV0D+68tw
1k06YJDjFMyqlDb0KEBNwKj4tby3XjpFvX8wZQFQL4EpixDQZSJSsRj2y4Dns6aK0UAnJfoIFJe+
pXwaVFeTSeVrEaZO83M1ALo2mO1qE30keIh9v5v1gPdh26iIzw8D+2TC8SmQNdCT8fgCYaFfp0Q7
enKkNDGoHLKzGz6Xw7TFBRrHJJjqI12KfdToDy3qvmAN43nyHZBcCXKYiXgU5lIDyuVhU8S15NfB
uHYZMXW8gT29j/im4xDJ26XsEuPa+QwW6HKnpcUpaIstDSW4RGTrh5SJ1gL61FWKkdkTjOs+JquM
c0nvwfFExyEncwbbBXlSzJPZYy0isLA8yqagDRKz5nXc99GaRUsZ7rztn5kU+IJze55hDB9xCUQ7
kVGG5oGrEFmeCuqrS7hOdfn6n/FtdVno5pqsxXb4j8/dSBcVbCuGqWNLUFRIKBxCX7y+fX0BUdIh
SDMgbkdcFU+0Msq7edzNpi8uO0JqBGx2Xo99vhzGl8+G18/WsXgq2qbYWz/oyyUM9ho5dIz6Ql++
vrB//sdJjmKv10F5Ld6ThX+ihsz7iXswnYxb5KHQwRn2fOBttPTnumOwhOq4kxj2CfoyTLvSdPcm
s93UKReYZt+W8wIycRWqjWYRT0Gdx2GD7kEV+yTC25LJro1rDiXEOi2b7sm1VaNEXY2xy+cbsexl
C/onsrTOuiAAewUDhykQPq0O8Bvx6AiPNLcum1i9xmBtXwxsyYp5rBIDm4cwOBuaRDx4Ymw4b7Rw
qtbgjzGAmZpNd1WlryZToB21RQaXvQJTRsflBmpOYmmUgl3aOiurUKphXt+5njyspeMJyJMv0xYa
xWkPDfTiMRYE2H9fJA0DlzoGSxSM9CEaDo5uxa3A89mFpLieKlXjsrhYaLvzJTiixPH5/DIpl3Ul
gNwaaG1bkVOgFwaGiEMHVoMatJtrYjA9xMl303gWrkdqm9ort5XbZaeN3QFI+V1JoHnyqgxu2YT3
NFzCBER0eHDIs5NptqeV2OIOdi8uonAszkL0wX7oAuAFay6v+KRa5oYbVEdyPwC1UFuDozvMAExy
jeckKOrm5Fhz5RgDsNZm2VfN2uzrepUwsUe/i1oJjKaDFi16fUQlrg7eVnEQCAoTeivU7IpyN4Sz
vUZglSkf2ThqpDvn1ZZG4fKxKQKdwPYGO7u2veN9f8XKqj7boVauj/jF0pVFJkIIudWh2AFuLjve
X7fIRWmRC3zDitvaiD5d8lJ/nF1zKTpc/Gq7bBQeTDdeRknXM5IE4Tin0C2fbWDMvjHjpozvgzha
zbC30fsqGmG8L367gHuZGtts8IADeiqHO1MdTEjtiRX2cegHd0WNLffbLDqwAgFdQ+bv5Rx92MLQ
wwYQbk7w6MWua8I59V4f7UKOQFTr3SAoB4VC+cm3bRaBuK2p1BfLeh1uJIJuXHQKW5JSyY5Pcelw
HsOO4KIcG9bbDuj9qKf+ZLX9GNoGxaU3bB9FdXAWfXsn1zqTge0zwQH/x9E0Z9uAf6JnED5e6o9D
lz8EIiyP3IrbdaHDGX5w8R4bhk/Yh5vi4NEduy14j9bC3mJCDiC3RWJ7TONX8RnaXh/GmV+AU6Sv
J6cL1bQ5DGqi+10D/uFFh2Z0YWiFLxwyVsF+rMycQ9uqXj98/c7SsvlC3LUbsDfK3U1BUXG3LLXL
StgDBsMKKEC8FMBM2ma8mSUdDwCFRllvbJ9MlrKzzT1JG05WJRvazmr2sBNApgXckVbvIvEOd8Fw
pBXYGJtdY9vaNe1B/uyXhb+TOZH7fmjWJLKD4mCL7rqll0qEsAcOocO+VrigQ1eBfDZ5GBesjl7W
8W2x4U/If6qWfEqIKV1MSX12CM1Qg8JCG/ggDnReJKQF6gkDC4EOTYdBkRK6EaKFIRc2ia5yYHai
3C8Vr+PGFk8lsQCqaxLS9gK286nqS9ZmDZXJNFxJEGRq8atpVF8Xj4QXON2CYD1WJY+ngsu9cEF4
pOHED0h/6OZpPb6+QB/dbrR6pIGASSp8D2MXrJZNgEc/LeDZv/5n/YuH31Whg58hafBOR21PCER/
IknuoWH5CrycQVaMAEuz2OxynE0QAxs7btiVp3l+2ZQD3b+Mik02SGaBFVtmDHtBHik7txUIDPBP
BDnzFnoDwWhGOvCZLPChIUWkRmnMwQ0gQsKV360Lf3Q6YnHFX+crfrf0nu1m3N0swzrHHsZ16pm/
KisNntSsitxBmslcKTvBj6Y1hfnlyALqf6qOBXHA8cjo0mJ6bnrqDxF1p2BbYK8KqHrCG3aoa3Cj
e22/sKEOTjD99+DCdYpMdN3XYld2IPlWTpZdOw3mKDr5vtui8qaMciWYfp5oz492hYg9C6p0HmE6
giRTyAz6AvN2Ul0ju7gKKmBZbWVVY3OyBxWrTVSqHian6sp8PRa9pyCrzAUYTXWKxgbIIVgRCtXy
A5mD8LSY4M4P6MUBUVGgeSojMPeFHjXsk8krVINBJc1wP4OWPFQlGOvYwIiaYXFXaz6riaaTZ73a
HKqzyTSQ7wrF61L38KMWsMHWcD2C7FR0rbZrgg/B4t0OXP6d5vS2gy2tmG1TnwYT/LBksoqNpUyn
ClGwQXix+3dGzmTLVV3N1k/EGSDqzm1QGFdRF6voMFasQgghJCREoafP6dg785x9721kxyPsCDsM
COn/5/ymhAcfI1ZR1aMm8XdvKIPUQdj0wm8sIH7jDfpujrQ4DVtQwbxtm04NDSyFrOyESmqy/YQ0
56Fbg6SXoAyFvphS9DuZm375EInEkELCnW6SzybmulM/Uk66+257ct0eHR33HwOq5gbkjIFNnN0z
EYUnSbq2sp4tPLnaUkoNGzvoa0U0rSGGLMXIRNU5X16WxOLYsg5V3Yj1RiW/p0jYQ5rzpxB9Nhqf
vhw8+SXBwnCgK7qeIDq2cftN5P5aT0G+lhAHaCG4iwuJeal0amP1llbbjr4aHwYzhZOpipV8Wnjb
HgL1YSCGH5N8Pcoub6G/PtNoGaqZtL904v2OaTjUS5sNBQq/7ww8T+HlKK6jAVbalKIPYl169icV
HTBBvHWBePFJRmuatN9WkbiqX7LxsGmoBKsB18Ax7Td6hE8zi/Q4+GGdj+F7S+m3XIdrqcJdlWOS
0WrfWVDJnGFWQLfaMYk1sYWZGrbV7E0LSJltqB36dmNCcp/u/fvchXA8uH7utf3pthlD8c/KUC1M
sJ0IW9WlHVWKmeKQ9RBFmK2d/9VpBgmfTRM+nmIayvaDyxdWezKpUir4BQ18sq0/c3WTOOBIV2vE
y15PovEkRZnOyqT3GzjCWPGGDXBWsF8DSBQHYGRv8TYO1WqG9zjRqmKorAoRo2jO1cQKJpKp4kPy
5Lzo++4vCeaDjJwBFdZ7Esk6J6EuoTuv1d5GmCzC2/D2/sT97ldaT0Od7FHcQJyG5BFcpqgNG5iv
mOP36RcQMdwemfnlt4ZU27ytxdx3qiI2OPAAItCKfjxPUYC7BUKGnx2m1b15Qj7lLmtyz5+PZl79
86SWqVbRvj0u/qW/FZIQvzSWBwaPFKo2jLhNAwEL+pcNLfxllVUIdq7aUXqfw7xHTZrkvARZ01eY
VuPSS6boHDONETS5bymd57eedfFD0i0PdsnpEzHtMY9X/jqUGYxV3erkug6YE1pP9Q3x4CevPop4
Ee3LZUVtR1IqD1acAFqqq5maMY/fxiz7kQxSHbM9PU58Th+UtEUOnf7gmO4P/oDGQhC0T4EZHphb
LsKG24uAZVgM4/zqqNdeumjMrpHtUF9F1RrmbeNslDcqRaGkhOkhOYXogwm6I6EIxuJUS5PAzt9H
VsA3wPizwdvQrlttIl6NXJ29JaIvsWO/rRdCypFuvBNyu49ttjY7CafaV+Ln6Ba0GL0xx9DLfgDZ
IgVVof9OqGvLmYUFGbk5KsZKy7MJhvv2OKLgOncjlJco/yJvZkdL6Pdwk1/EqoMC5ho9oir9SSSO
Ri52KTMhYBk5Z5q5T8daznMIazZ49KnymzEVW4UKcD4y5R2CpR46zg5jHo0gF6JSjCovc0hNZcuk
DysYLtGCf/Qa0/GXTO3PaPJ5M7fBXSyT7Bqy5chBk5x0plQpw6EcOhk2JBjWOoyxQsNDyirTqRTV
hKLHEW8vRp4N5WhpWK5+ZqBZ2aABF/MBP3ouYQ8+ZZiLmzAb+nJPJlX6RoM/HOe+6JP9XgxeXnLW
4vJAvWSxgsO1RU80EE0SohMVEwe8oKuYYXazEYqfvRWotqKJ1DSfZhS9QWNZ/mx17J9bGnYF3bKk
BphamkncjfFKm33nZ7A6tF68VBRytLAl4YcHnSBFTrHott2eHkJGvrULrlwHOGIgmwJnwE8+Zs4y
YzBFIejyeB5ObsFob4su2jRUSNTQUAQr05tjO3ndOazlgOUcfma/Td27slMx+yhFJJyb0geXWi+O
Qy9Ilx1LTRKe4pEGB+JrWy4OeFTuEnXJu/7C0/k0LvqrTsXYLDdvMPLXrIzb/s/O9qlQa/ixxdw/
2sydo2FHhz5RWs1mbyY6DVfNI1CKW5QWKevoyfO499JOTcbjSrMUjmEEdiRJU12Ov1NvLOmmoquc
t6QCohIVowf+M4nJUcnDiKv04I0oVUONxRv0TBl1+ujZlME9WyG2rnm9w1mbjZnKLlEYod2MstCw
vvC9GXxFANZsQnttkvYYysyeeo6GykNbRAkscQ+cUgltHA1C2rEDE2g+aRrVRPP8nEEwfgRE9eqD
SiskI/fDGnmHbEYF15OpbYIpqJOvZBNBDX1GXCP4697Wf0OXnWF1zf1Dq+M/UzYGdZ8BGQzYUTBB
4YCw27JhQFLn6xkL6P0yzE2EtvQhNgv80cBcida6HBIKhNaq65Lou2Vq50Mo90u0yOF+cgH6Txek
UA48+IZgyQu9b0uVLNuEosR0WLz2oGqX6S3dcatk3vCmfKsOXbtCL/fNxZmOVBJcRhUvsbu3OHPg
aeZzlOJfK7PowuWZq9qdwlRj9gQu5kjJfAzziaDD9YISgoSG9YDetdd8LtKICQxsYFc3ar7oejgo
u6ZlHwhZ7326P67IWxRYcbI6s9MV1MJcj5F79JLR1CG6sJIQBbAhnccyN5G41yrYm2VPVKFJulVz
P6MFDbP2zJf3vkyMTx5S6fXV1vrmkG4gSLolLaydwgOJILvvG5wctcAzycTyTIEKvoicXLjGeZuC
vj23fl6qzdbGW74wnL7Sp7ErlNNVT/PLuuVvses/AtsdURdaLL39fz58vrb88xefr3mDP2FFCLci
87lXRwpmtJnlmVEiz30adwNgG/z4+eLnw5RmfWlMspZWj7qRQDTbyehzT3p99lwwD1gx8PzfL6ae
r88T1q4BlTZ+/PxL02KcdTNMdpGm6L9XzBZFy/UO9x7vFqO7tBLLJPclvsPnf+4+v87nj74YxQnZ
Aywgozr/+2Fa9mH4jxfTHXUoS/qfXt9N5wmHd3ax/6zXfTpEsYwbj5jm83f//gN/ahO0rSorDSyZ
v75tQJ0Zis8v/vnQ3Q42tct1mViPsj6Zz4JseLid9hW3/yD4fkxdK8+wVV8mHopDfHuWc7B7SQIp
9Pbs86U1C+XB0OglEr3ADEp5QTmXJwaFdYYI70Qjw50dlxY26yToj8TFvz7fzm9XRkWZboLx1UQh
1JMNxbGXA3n4pOz+Ds38jXP+FfyA6bdrRru/g7T/8/T/NL/lLbZiPuOd/375n0/xGX9/6C3t8o8n
/0/05r9zJre//N/+8n+ZvIkRR/k8wr/Cqrf/8I/kzTvTlI3sxz+CN3+96e/gTRr/iyDsBp4wjpDk
yAJQh38Hb7LwX5j2I+gtgA6zGEmP/wneILIIwjYKQM+igAaYD8747+BNmPwLn4YwKXq7jHxmgP/7
BPzj/CNt9P/Ba8nnf/kPwBbfCv8/hMmT3NhH3/+/owvZkkgpdxocZzc9JXkwFREf+zq9opc04BZ6
TE12RKkxNYNLL/Na8mgJGjTpuPMEmBRgiytGa7CHJ5Leg5GrArKtx0/mUCrNYQgD7/PT5SyU92Y0
q/fFe3MBDI7YWliNXTGEw1Zaf6+GZIEdvz2n6G6ozYBSmpeEvLnMLIUZBS1SeTcEuBnT7p7/cU5/
Ue32tU2VfwhzwOo73b6v5pG969gEhV4vji1ekRL1vTf0Y2MW1WGXl1Qlz4wkEHENHNQEuI132v8w
oytQou2BgnbCJIPS4YgsVclu6OXqU1lSMtKiHZMHOaYEk34EthccJI/bZCiibkOtE2UnF0XoXFAN
oEp1e5XvrsKi/gfTU4xKMXmYdG4LnGm0MXb60W9DWyy8f9b++5D/CuP8FfXhXc/yN6zmefE5IXxO
Dbh8z6xd0OiGZDqz2wPwXuH1WGIgeddaKFpLSy3kcC8rZec8uCAjKhbC4cYiUBJVW35OorRDuzRG
X3tvpQfXs2Z2bYTqEN+fhGFSawz7N2QuviIZYKNhvOyp+bPlqboqllyGCYctrPXOxK1FLCP2SKzR
qJhQbi8x2vqgWyiKY3oMd8oehD//Uutim27rHXIpbf6+R3vwvrvghKqyItNtAl4FYKq17WvusPxG
PAmOWY8mPyWFyNfDlHXRw7JrgPwMkBeq3/nA88cd698ZrQNw3BDChhrf1I5JNKebKaHK4atE9AKG
kwTllK9wubPgpDcP71uGRuZV1O3QkWjw3bZQTz4RXmHIe8xGcHf+ZM4MjfppS8BZ4fJng08rkaHQ
7Yff8Zq/rl3QrFT+cpn30WEmPqyEr7Xfwm7RUd0PSp6NKvcxDpsxG686WPWZBKMEY5CdkfsqmDNx
JXBYxTLyZxkE4YFT9L2eEGsV+iD21kietr3DEh4ZGLZDAOZYvCjXm4MM9o9tI2v9uZbkWEZosvAm
vd1q8YaY0Uj6uQiHDNjr7UGLzVbOy8xfK5tHd1LRKQB9EfD5PN8eIgvca+3jYx6I8bwN35jOv0W+
uKKwA9iaF5GYf/Isa+jMJ2hCMHVNlKWV0JspRu3D7ouHP5/L1+eQZYZeMb0wnGj5a0jFF42ADVji
GqK5qbcpRnciU/+0tmjnbyTz50PrDVi23NrE6NzPn8snCk0Xwj4VraxSD21z38GM4gugjlylVXg7
MZ6Y7nqh3+BdHXu9DaXPY1P3S+LO7dijaxEUGMCooVsDXb9I3zxpkDWN65P7LOmTw8zj+2mC3pXk
Q4Xm+jFFdARKf2fKdWY3hms9ryHUVhKxepgHd5plfpipfwOO7EPX57DcCTigRW3wYFbwAMOqwQB6
8pjam+cMiqr8rJ8gAoUHvfgP07RCMUpoUKYouv76nix+wcq6HhYJm3b0gYeHcmnaafPQAXQ/ss7Y
g8EfBemicFVRIqwMKvIvqJLbmdweWhcW8Pz5Os/lalGDBnM5Ts6cwzSDWZXi1Caw/ZDaO21DWJot
3Y/BbYygyh0qqBg7ikp1zlcN7d4jKLjGH6tA9QEt8pHC6i0AKySlHs3HnhJ2UBJaubEEVGIwPcUB
ZhoPUdNyYjw9pyGXKHT7/XnIsmtiXVfFwoNlf5I00Y8wfMP7zBfFMKTuAh0wweA9ZJtOz07RV91t
YzOADShaIKKYERBDXPcAVVjUJJ3BxYj5LwIUp04SOlYxWJnLbAZWTYl/6IDe/wW/6+jO0F5VOx1B
vm78ZYTa17SGP3Gp9f0W+PIZmhyEG63fdy0xb03m2+cz2hkg+yFzVTh/WUcS3JHARPcOok05DR5t
ZMCDo7WUliNI1mfeJl1Fc9+rCHKU12Aiv+elOwsEWZ54dl2jiJVLNrsfpJP3neYK3FfoFzjZBlVr
Hn7BqQUesM+X3VfbFZZLuRE+39mOhcBUiC10rpTCqsmAbbQBJQB0+qmkeV5lO1FN1i9RwaEwHNOt
Bf8YeetN4GmPJhSA2SQ8Wwx8A3zGB7XhJH2k3UfUuvgip2g47OhC6m6zj9o5hJXYxDDsdsSKcE/d
yY1+qLbPymjj65EH2SmOJTzg3EvOSceuOsqzJtWQvcaNf4Gx7l/jVsYHtDwh2l6Iu9YZXiFCycDF
elHdDqiTDYUbQEz/nuwDDI/QbNUat/aMNX2qRDdk53zqviSxGIGAePNNnJ9rrtbkuO1QCGc5Z8W2
5PNLvFdRO5gHCJsPXS7lyQIna/hMlpLDLAI2CatFDL9GoPLlnOOaTjy7rCyyp0Dkr2wN/OOKigzz
BDJNLguQBvAWWQQjHZCd8aF23n6BUzgC4bENJqW1Kxh/7Bh5hAS/vIzhmDQSvDxI9rlg/bzfJ/k4
3imNZ8zvnwfrswP6sFdKQ8gF0Hpn3n5HYmEt2cLVnQ7KZen5yxK6c5BGyznbnEUGJJjPWcrmHyCh
B3/1zh0MaTSRQ9v0aMRZKQbbQNVuD77uL/MSeQB8VLI9r6E5pan32K8yf4rQJkBemvTFXPKQQqlb
wHdtaWiOyMplpbMaZVyQH9dsfoV+ANBfcAhz+/DDs/lz6CXigSe6tPEyXcFn7NdRXW0O2YHFLTnb
dLtLYUdWnc6jg6TRg0vNemD8AfwUPWXRAjVgwR+5BHWZgvdrXUYfgxkcFJnyOp6zclQYsu0SvuAS
nV2XXFGdzs/ertwhCbyvCxMCROMo3gSN7oa+byjv9bVdeVdiFXIXX790TntlR9bhPmo7v9pFIC8A
vV5iH4lSJrT30MFQvfMgKhfZ932ksE690EfIpt2ONuqavu934DdUFspL7duCRh99ai/PsNfsm4W4
gzlzJYjbgOqLcLftmZzeRPDV2UAf6YrLI6NCAPO9C2QcF16243KQNNqqIeyTYx+7l5mx4DrfPOjZ
l+QLkJYstEjAz26ETbOBIJ7ZxQNweW3tLK597+7acfHOyhBVLl3uDtZxjRsDXyH0OkDIEQuv69LF
0IHyq7/5URXGc/g2YXyVSODvdZdQUEJxBp9uHW9xi/jYU5g7sObGZpVMngbQ4U/bAo+z358Wl+tX
15GtntLQ3nEYXOfu0GtvuKh+7w9E9embDsl3TH1FqNj8xjZINnQXOHSMOFRhonYbnfCUDdd0Ej8R
5QLR54Frd72Nv/JDzOl3wsfloUOJWIOuRXBcR2BWsUI+7DZ8zvc8rjHhp3AgIDEr7BJwiBk8JdTN
uvFMOhW7o0htbdBBvWjW4IYowgo8JCUxe/AiFT6Oj6Z9AkL7ZTbwhX1wgG8+utxCLFH3K14Ubj2V
vWmH6BHYEW9L9dvYg7ECvopZfXLqm+nVWIyBRxGNHQjSBzDG20V+pEIvZ7oD6k8kdJfRTG8jLz+R
h37VD7EUFYN5fx9JkkBbUgOMaMB0FnttYPVQDoghGp0+se+d4P6pDWGQxLCjgHT7TYLZDtOUJgUE
H3fH7G8jkps/mKJ46rCcA0/M2AI47HZePa9DCkGgSG71l70N9DWiFK2c9ZbD8qmBCphy4Lcq0mOv
BZ07XlExAgyzafa1E+2FDUn8tO+3dCwQbC5NBshNDA1Pp+1e5v0PfEp7GackAzco4x/wJ8hD2C2m
ZjkEYPR9tYMI+XVGbzg5+kw3pAaR1x2PUnQGB+GbUxDgvPcUUP0MhWwYR6BXo6Fl7jpR+QoI2NCl
QRMP85/txspwvkVlmK5fRg3iW4QoDhHSriLc/ifnwjsQvPMBNjKGMXAosMLt4zK0T7aLY9w53p9R
hf0p8U5WyRPtLRwzwfUR6pQDKjwvJZs9ULtwNeGNqKNqjXdHvP3aY/k0mOwf0r4FDpd1ezUCVLl0
TEwV5LMD8xPvDtXXA+UdOiPCIUhmcI5Sfzp7VrLTGMcf3eoCxByTtPBzNRSWmrQBksVghAt5t8Hr
YnZ+XXPFjyh/s3pbVI4umF7VpDJ4jkTikx1uCZofjcMnQ/L/E7epbSZo2RUMiP4B0w3qDRWYZ90D
Ptq7bilFP+c1Zsm5mAGIggUE+Ar3bik9VBhV0tL7TWT2vv32GeDlt6ywgIhRmM2fivFm0s57+sQM
ROVtG1Ng0GwE/aa8Mlr4cCXDnYvh2GFlgitsZXdqu/TrDqxb6HR4G1v/AdEjjMVOgGyfLK4Pb6Ib
opzjqvWqx7HFEG/lCtY25i0vUu2T8zhJYFcLbvUVS/4q+DUHMXax3OEkt2nh9dw+eSkGZh/UbERs
MFTzb5hQ02UhHN9+TH5oZCIgAy5TlY6zDylxm4s1AzsXLH0J0GMstEnsE9/Ut6AjezkohmwWIg9F
IKMBKh5d6wU0NoCkuOjhaB33FoJvppbtGPsZ6IBdPLJuyWolJTkESTaD0Ml+AjEAjrR7trQjubRx
0BfzxNdr2q4P0TjXa+ryp3zo7d0i+asnnuPQdi8wdtndFMFm8qgDJCKfPS0BvuTUJIX2ortNLFfR
o9DrovQqwZY8dPEkC0RkcoFozz5H0cVLf/ly3i+Ew3dK+wnXcpjOvnxZrQkhHeNXcL9qmwz0JLyB
nTKyou0m9GKolxx2E7avUWaLDlBtvTn1fb7Ryn3wOOq0A3wLjA48wtaRe7MAQAmkHu+J9AGR+Foc
8pjrKrutuCmAYMyYYjvOuy/LgdqnLTUYvQhGH2nGGgO4CL4FvBClbVqMEbksMpsvPQurQAYoEDPz
uuf7UtMZIn8y5KbyF/CvCNyzeuQCDFk4HE0KemKO++9YqkktgnE/J3atfGxccuqwmUSPLvAURMkb
7Ubb8F16RQJIttI+qJzkDajMtklULtMwgGMOJZJiaYLoXfee6AFlzYD7ieB8H7AEFOpjBbD4tDmg
v25ZfgXb8tphw4am5/ExXKe43ln0e/Lz3/GwESQlxM844frUuRlsZZ/cQcsdiykZ8QCG4j2MTh12
Zngj+fiDr212dDCYiy1AHDqzkFSS6W4eQ41OG9u92GBEPtZY9aMLzAvOxNfIiPUk2QWlYPc0uqM0
WH4gJQxfu/l+IuP+paUuPuGeCwFmROJZhNkpl8h1emmPeI99D6B91AF29zkBnoMB480Xz1tJoTXg
dzdn2ZP0ugIb0JxobOafeKicAk85qfSl68MKAbSDBxishqeFEQ9yu9SkqzaUSw+MwVyPFpj9FLJT
4pmGRzij+wrZsE30tyQFQdPBMau7MCpo2rtnGGAv24LSc9de29ivu+kXtO/2AJ9WVXitryG0mdIb
1cH3DkPC1gPlMfTBWWF2m5mrPS6PHVnmUkBcqVrh9nJ0K8JdEimQLYHgtwQ/JgdT5hGuypdllZhv
Noml0BJ9tM4vccn3e7tm0SOm/vhxEMlSBMhrV4lVT62R2QV75diSeBkqsnirJq3YN4JdGdBQDd/F
TusIadTCsglbiOQhQ6VuOErEiZZu6kKcWygxZrPmIfChv2Q4rCrp2l8xtjwpnU5EiYAjlFRP9Kel
n5/GzIWPxgvDEjEoUW0hZA8/N/boehx0wjy/2uLdoKwJuiPoxp8TuDlsu1asofotwBCUAZ2qIDJg
9SGwPkbUrs066Bmrf7hiLWLxXZ4EqkaWJK3njPwYgIToid4N47A1OxZ0G2NWzrDlUkKEvCe8vbIB
RE6fjY0JrXhFShT3f8IO1kYvDGnZYprJRQMiWfL4VU6urRBq4zj/U/e83B66ZPw+pbN4igF4IesM
Gk0dhhXh9mwB6WtN8JB7VWrPpudgyqYW6ZuOl8tOEVwCiLNzMBsIdhVGhmPpcdykCbY70Bo+ufQw
wqRiH96ylnE+fQlsdD/Z/cfGyHdNbaPb2CA5NT7oFaCBgvXn8rnqkD9+w1leYOvZh5iob1sbHTnI
+kGwJ4d1EHUO4IUxC+9iIJOQMj5ipEIEasU4f0Q+9jUha1gU7U19pon5E4FvRbyhQ8iFokVHxVOM
O3nYElJyEjd2tRfI1hpoY7oVoz9XuI/f6LrfIaTzhkgdrSTz3sZhyVF22g7SrdoKoKu45ey3cA9p
tcR3KUPRJBno3SFM4sOSM/DDvfiywm6C6Cy/xNBGPNQb8SqaaV+uQBNAtG94l5LuG2GPXYdKQQ1f
MSa/R8LfoD8Cd1eJ+TZ3ERCSoH3HdgI/+cajhnv+Re12PWKNL1csAASJG89wFNlkx74PffAc7yuc
K1iiCdAgIDwww2+DN+ogr3jPaYCUf7yGKZLvwzvdwcoN3aigEES20oI0EYzhgmb9WyTNiQzYBQiC
NppM6bkKWzbCUfC22hpvKiU0S6lx+fyx/2ahDxY8ShAyWsJyXnGws3B/Bi+7cuoqsmGdDLY6U9ck
qwMe48JEyh5TM+gC+uWHzbaP1FOQjSEfcIWpdt/9oxZefAmC2gQUxNNscgSXMMVt0++Etd9dYlyl
N47rhFhyn8FZ26ILagaC9HuaT8cgii8EHlwZOX61lPAi3ke/BMb9KDlUGgST4DfM6zFb465y0nxv
efaUBgBtfIfuPcjNBZkWtID8GGFDj3XhtYTMgmaalXkvSQnCUyv1E75zlThsBKCn24Y46SVf3Yc/
CK+CmpIf/N5ekFP6QOzcnHiGgLUIH3tY5CfEK1MAS30VWcxRWQoIFL8Kk4BWLTiUkivzu53i9cHp
HgFq+nMl0fIVlQogg3S8i1narO36nqLmLiOPdhC8UdnJEKdWI8qGLWzs9J23PvJuXsof5h2Sw+S5
7JDh2BA1Bc0bQ/Hec9wBuHBLRZQ+bU6SIu4jQKs0C0s/IveUp/wKNOMANOg9m4JzspzSyYrvfggL
XHh/sLWVPVuHETfc1IU4DIsVuabKn8WOiWprD27UgJbTAInrxb51+bY1kzKPOejggpHhiu0qsjPB
1heAYlGZDTCSC9gb0yt2HjhtAZiZZUQ3K/EeUAhBybFnUMk6dJ9gcr6gJdPf+kShb91AKLWxC6vY
M6bc2glnDpJXgarRHj1kEYBFY1ejML7mo3pCdReU9tFzbV4B4JqaIIUKY3zRFVOe7UXSTSfTofHc
lvF+VPtzss1wBshU7ug9q9FET4CkMc2IV99pdNt5xrCGRaro1syrAUgg7iu9x1DeBzdKmihsDmDl
g1uHZ+cjY9ivYGP6e6HFVMQkjKouybqL6bsHOtHkZBb3vSX+hyVqxchHk4Q+5gPTTTBjpwvPH9Yi
NB8ULOth6e7YYm+L+gI3msYSpv6q6sEAA5raUB/ypEsbg/HXI61wHf1hPI2oDzJr8kO0fun2FpcP
Wxot1vWncN0Zgq8awx0MOdHYcYK5PzuPoqfYh52T99sTt+gkGceicFOtogQbcKQMc4DvxqiKtfea
Tt83hYUhdvRrF1Oo7qrYpu0p2BFKMIT8SDSNL4J5j8DGEHGVPXY1wPZj0Qj/rp3C+5yoD4wIgV01
llapu8hziMT4Ab8bc1QUMJZoMbr5bV0YLEfr5ms4qNM659WKHcJKKKauElK/9/n8nEwyKTPsPVGI
WSDcgVBWmgw/xoEDObT++y4TSABuCirLdnJY9J5cUzVXbk7fEDEJCt7KGXufSHPUjFxCv2+w1o1N
+F/cnddy40i6bp8IOxImYW5JEHSiSHmVbjJUVSp47/H0e0HTsff0zIkzcW7PjUIq080iAWTmZ9av
eT+9Mh/fM/FRRsMQmOgBh7kueuJ2mn5YgDjwaCI7WB97UhZZNQZGSnGszp8dNOed8trpbRwTwttY
nArYQm58jKWS22qJXvShpsava+mhcaijxzHpOb1xSX7m+ZWy2AFbcsMHAR2xiWgZvQ9sK8n6Ez7T
0GAXO4NggWimkBGWnOi+zg7Pq+ZNrsx+V5u4hCN1+UQ3HjWekZwP9edEKdajqjiFCg5KVOt4ulMT
VBNagsX/qepnm/BK+VVIqw9K+/dYkZfOKyvyy1QrkUjZ+tNo72veMaq7ZghuZ5rZFuIlHfqSSryc
+q2gxMrLqDTcm/6xM8THzIsL1ODg4Trj79yOSKDkYn6wO+dhoGbq1hM5j0ayiNn9aoaMzX2mO1t3
PovI6B9mo0SqIqtCFC1o0iNt+IUqqntEUl98ezT2Id7bdgzz+SjbCk7BkJ/0sX/zmsTdWMZr2w7z
pqPWOSzli9H1T3bi7OKqPYSpfQjzMT+Gg0hv1aClt4Rt4UkK7ymsBnF2LXS5yB7uJY/V0rS1K96X
XV3yBt7Z0LHICic+OpGGSmZwlCaPULwXGg8mGiRW2rq3Ka9vbLWJ70Tm0dVC/V5LCSvGFWtVHr/S
2TTuqLHuGqnEjXuYDTAdgIWFZtuuLJeZHJ5pT+uBflZ4BB2P87z3RxC/pKrv3WK8jgunbhZW6hhH
AIcPgynYF1r1e/8rzulqFIv9IT0Z7wuRz1vRZ0+zIXnfYkEWYap22kBIrEeGdEskCvi0/kRGcCQr
UM8ep58lLzY5sXklZ+Oh0eMAgE7oe7T0t1Y+7F2Nj6c92Mp7ToEoXiBxbfKmF8GoFLpDVp3cFJRM
T6YxTrzoBEaRcFLtZxX2SB1ZL6G3Fs57nhmpeU4ctl5ivls0HNE6IUzDTo5sqJPtO51HXSTXQwdR
r8sc5DzWH7pufbbH0bIXU31ZPGAB+mzwdMIFwD5gD8+FGXU/k0rX4fkUQTmNVMt0ntCl3o73o/dz
qEKMzGV+tksulNAcSbpzqLRS4yub2camC/ZkpNmvklJcYn6NS3NHOcDaTVlc7dywCPnHIOpBdeIQ
m9CIGnXnwQmd40zEO19QaL36FX0tP3Vm9+pU+nCapLzGnErxWnLz6uXLzhzV79ShukonXzvWmmP6
05h+9nkKnEM+6jrP0ZbSsLu4j5NqZox1YdxV7nQ0bDLuuU6KHoLEr6VPODosaXgYYL5tC6Oj7WPy
abDdbUG77OJ++hx0ApJDlfuV8zk54CHa7NPT58PkUp0YoyXfOqWY/KE3620fL3Qqeh1cHr0en4Dc
/UDEkc7BgttwdYV64B0MbKVuMjJozabdYeiV34xLt6FWV2y5flMKpt2N0h/OlST0PtAPAbtiYIeN
R30x7+e5dCgy9V9a+lZD+Sgctwoa27xfUioF/VL6ZD7wXMwHgsXvek21yOFw2Zo7d4o13yOrehjk
Dd5P9D4tDfSSoeo3XUbym0p+vncLAdNLTkEXV/fJtPzWyoTbZh5/8w+SG2H22j5qHktRPHoPyxKO
LxhegbTd6mJ38h687mZOKUC7FgdaqdRjmjsuYme5W6090ok1ok9agzIaL3bdXHFra1910aMehxe3
1tqNTneRur1z6iKSMDkZWiP2smMft2/KdXf4HOM+hpK5W9iT4LR6+25AwI6K+oS5tmxKRSPEdhAy
smHjzU7IwX+yNwltfgXac6fbNfgGwjGJY7uoY8140MaFTbdRX4cyesfys3cxjenU04jZONdMyYda
N+40YT72dcom08ouMiTGoBtoQX0ePntUVPIwJp9skMtQNFwyToC2GDrf9OzCr3Tut4LlSJu3fWdW
72k0y/OabWLvSh+ub8eBADi1DW1ugp4rYt8IQZus7is/ckZ9P7kZ55rIVr7jjMOmi2xyzEMZIJq4
Pqc9kFrR/N663aUsxuxc5/1pCgkpZp19gtF6SHSOXfS/iaBk5VkH4xvQYBw3um7d9zl1cBv/aTsl
XrmNivajjzg8RV4O4QNzRdnHCdQtLRFWFrdn1ZzoeVbF5/q78ThdrMa51pp35uC1Q9rbhPprwiu3
iWJWNorEaAcWnXkZjQ9T174KrM0l0p5L6Cl3WWU8i0ObQjeImotO5c1vU6849km7TVr70Yvz6Vll
2k6P0sQn/JRQSoqCkGzpJgxp/lUUGTf2EKLMdrrmFwkv0Jmry9JjBKxbYKoIq5cXg7CM5+tgR5hi
4WfN4Zrmdx+hZPhZL13YKsPTpLNJCj2gJZbI6g3V4oxIJIVPPU08KhdEmto0bDZzDgGtb4W108dY
2yGqLLc07C8OxK1AxVHsG8aTJPaxQxOv/VIVFxXRmJoyQz/GbLtyeBfAdLYF3NHNmJZX4aQQCjne
j2G23BlqOqd8JlsJ2MgNUbDNYvwcZ2xnaSHGtO5UQpMqj2jffmq6O9P0qsDSamNr6sWhzVLuM1Lb
bkqV31uqXfhDpdNbr7J0ZyaWxp6o8+D+nLKop+w2nsPCvUQzCAbhRGq/3rUwtzoiQZModkmirl0h
P0XLxyChMS3roWGuEbNhsZbDSgGjKXNsdmna9Pe2fhc1Igfd1nxOOpV0zuvZLgU6dKZqeO1XDoWr
si9rXpLAEtPvqOK+5qhmJoO3z0LOyCZVxQdbO1SEpA4lVEfYJdkhwYQZYKttITaBIMnUNtXMETqS
IHU0b3EmnUdB+yZmx+VHfZzwp6EdgQCOt4vsroQZ46OhYjbf7ux3zRVYkMmepH4yzFW6iYqD2XXn
3nT3bYapMEzQDjh/ULwusmSXlLwyh9IxKZ7lKVHUWuz6pV+K2Rcwu1h5yfjO7UW084uXy5fEQC6c
k25PoMAfHESjbCDM3zqfHu2zw/Czm+33GfdhE1vEd8ZYf8zyhD7DjC7ixfbPyM10P47rcteX9R/C
RJO2mrfFZPqZZMtecxpxyvylBTmVJRfD3dWujldHX/zQe8sxi22i3ggQ9AsX+Zkm0G40FolTguO1
i7rJQv6i7FKAjiy5n5SZFe9pWm2pI/4uZH5qxtA5mzauk8cmcGK5atFBd5yJjyXbxde5vrR0Lz9k
BBtEpIKY5ZG9mMf3AwRhWV7onNxZaPIozE+FVz6YvUHOnlQ2DSJc67BMt15ocviEX8Yh2XEPZc/l
xLaLfuxclZ+NFkOoaQxaHhPVw9jb9+afhFb6WfwqOJ/6otfkUVYEN+3ciLYxEQQeAmS5UmMJwohW
aQSmddH1P/Gk4tX4fNaFQj6wnfcepBWFL/2ma71+Q53TN0OIMGxiC2PtATbBktujrze7acyIwAzy
XcRDgPkhRMiRewWsWKP8kevxeM2Mh8m7j7vCeGOd4N+d2FTNzXAz049EU3GpsTikqdIYlIXVUW4T
8z6lv7ytICP5ettzWiLKvyF3Rg09MV+74UNhGZ4X0WQgV/oHrqJ8P3Sx77TqLtMaNqfOKtZiNLXV
LR4WcBNNN2zoyENNbuI3p9rqWgfobcqvHTpxUIwqKFhmdhF23ja0u108Jxc+gvqJZNRtVjPQgwwA
Vp49zrZLA6L40Tl0GWwP6ok0SKykdDto9+w0w8aOmknEdhX4y9Y0fVURuMqVk/pO86tNMtzpma6Q
OElYATwYIpTURXsYJgjBIYXZZolSfyrNQHb5uLVsintGuZ4MrDbbF6nHBgvCVatqhzXVz2pcHrZC
1AfUclly4ppQoSPuPEA0muC5N8vD7OTLMaf8SyRRIi73PFMHAocE0MufAws+BWd3QxUphlWIvGsZ
xVvKcxFtW11Jo5SbUUTzAdWgbfJDFtXFwV4D7imIltr2XDb2yVEvyb543VW03BPmQq1oriXWmsoD
klc/82io96lhOpsmH3gu83abDXKTwUF9uzi0UKrIjggQJ869xwbKXdoa8a8iGuZWCCwRt+DsWZci
qY6l40k/HAA+xlK70HP6UkkyBJykJ/GjiRbcuWUiS/soe7p3jdN0cFT1Q1NCgpH5AlUDTBONqoVs
lmsdMoIxMwJuMpR+KQfdl2BYBzuR91E3EGJER2NJ5QBHK2HisgOHwGWZd/RN257TWMfOZcE3m6fk
saIshAijXoz2U2+0v/LAWTZXmyVuHb+NcUAji83KXEm1qZya7MSa+Svi+BhbWQ9dT/9a5jzdheYa
VU5UDnyUovtsj0et6uQxb6J78m12QIAb2EkjmufMM7Ig03Rj2wiul29DbSBAGE4qPYka6NSgalaQ
Lg6APkZH6XWUbNe6RD+UW61GnJuiVyt+cnR9wZFXj2af1ZBNaUgUlNbA+hsHuRbjJ8tAk1/DlqwE
V2shQgbO82SbxrBH755O3GEXpGfEla56boewPA1zpx8i0RKfGK+Orbd7pRDAN9+9zUbOyOgqPH6/
HGU7aJL8SGXxaWwEmbAZGGXuzB3I5jX9vUxNdYqH7hGxuw60yoZ8Z4CXFYMS/jAs47I10fQIIywq
9TXZP/SqmveSTQDNHzg1brkV3npr5nyq9hxRi9U9JPGVxxsWBg0dDW4mgYCgFPGvyi0hIXBz2JoE
cx7BxPLmtt553u+hHepgBjBl6zaAghhhEv7MknIhtnn+2LMOA1L6n1KO5hSfpciNnYIcRUkZZMHi
wpsI1fxjTWJg0zjPi+ghS+akObd6E1p7R5aHPsrzXbtoHzoKBPZK8dDpSvojAMcdt+2FYkqCLWp8
FIsnTvhFfKlHCiY1BnFUtr4VsofxjIVmKkRZrnDXt43HVFTuLrEaLLGMs/r6BWjCiRtu2i9uNp/G
NH63CyKvuri3u/Q8zujafThBU9CDSdL7dsichPzSjsDjtXGjl8X5NN1wINVBZDjzqD3KxObBBTdA
N/6E2uCxzFIGTD2lU8xO+Jhd6kZZVVu7mogT28yUjaRKux3xwRUkRWy708dX09DNPehFmsBDcUzQ
3U8qVe6JEodvABzduGCLtmhSa5Y2mu2fmWGsEcaCOt7MJdGF9rQ1uuqTI+6bO+mU7XLnwgIIyVn0
86nMcPldyGtB3dWPRKdHmDvOo8dxQHIiycdun4eu2mYFquY8Z2eU55q4E3ffWt5/aqfydYksYByl
9m63k8HZV5E3Bge7JpypwRFzXr+bEVH3VuI9cHBg8zR/ynQtB3RMNCit/sooufC0CGh44T1p7YJQ
ZldvE/bCYbjEBPOKaYvRbJ2KAjwTHxmx00BI7oSeJRp7Swd4iJRZSXr3jZk9fd9VYJBp+RtRuwP2
fNYsdQOFSJV2bTN9p56/vywNFJJMXcOJGkSnPTg1PRMUcXGCgZ8Hhju/gnQcAjYdb6NDuZKlJwxm
GSnuQBJ4qhf7sc31Uw+WA8Pmjsc2weT11TYl6ZV6vVKEEsnZmsPIFwna+GSP6+ow/4h0sz1pdch/
QlJ5gflB0WNdYkYF52bhuFKX6r0wtYuyk/hg8kyyh/wxo58Q/KO9lUUa/74h/PIK+GJJk7DHIOBM
ajQPBhtRLYGH1NXr1Z1Yp+9ulVjbZV0UWgdj5rBvY/6MFkQBGap9vVgkL8386LGfQpibtsz9AEGs
Ot870I8viepOvxHIWfdlgcXIgv59A4YmjwTNGHEyNcTqmBpyOKwPOSN96vV+Z2qbrE3ve132FOAn
gmFx+DikGKreAIreqAOHsA9Ym5bbDfhS7jspZ9R/qkP9H/pFa73pb+0iWOrSpXpjosrp9F7+ZbpD
6I09B/OpIaGefC3SUn4iaY0WNmbSHEk4FQPXr+FK60TwxEBCwTWb7U/Iqf9psg1/6d9ejGXqLvMu
QOVb0vjXWQJZRLNSirY8CEF82pFWE2QzWDgEz4tR1U+cSPwIDuZGI32FFESvX+8gx7S6u5BbLsPX
snxKubXunDgt7tYkNFLzYxWl6b2NUlYMrZ9Yc4T6NIHJjtzCd4xIu1psJxMnRRaPY/MEBajzKRZA
XLIcQpQdTqcedwCt3WQ+uQUbpzHN97FupY9dZ1gE4+4rpeI/OPc/gfm4B92oInK5RI1YcnpuePxY
qox04bXeepllQCUg3JIJFg8aAPI9soU8ZimugSzZ21uS/U+YsWyGVuNuxkQPuBy1H0x+kWZ9LFcV
Zay1e+Bx0GCiKSb8JOK3xWNraWfFjugIDRW6zontMpfC6o5KVPbViqt3oxnzuzDSoMibHGxmVTxq
VeMCt7GpFTSDfl+4XOdVQw0ZRFO7G8x1xVxc8ypWf7GY1J2XaOErIkoW4plz6jYDl1kko+OgwrS4
EkRuzX2WKQJtZeIehSwpsHLw2Rs8SncIP+BGqLUEpSbeoYLnj5p0H60aSHmJGO13lWXs6rgaGFaV
ADYjOMxmo/mZqiI8T6R96UgA1NMNiAgoh79ZKvRTOvMy0wQRcQRWzDwYcx8743TnrJC9cu6mC0lB
DQSDvIqxLn9OUUop/IFVovgkaBBvZBQBL0jkp0fo0XeN6jVWU3qn4VKSamP+jaPSu8haWOiRFsvc
MJ4NjZ5TtiQ/qJ0cnCpzd6TaOhKC1vKWe2Wzjavsj1kZxl7kXEz0UYDxdmnz6jndh57pI9onUtg4
Z+Ji2UBeLJXf+vWnxB5GxI7124IL6mIaXRa4VSk2yq2zmuvFWVAEcfvF1FPICymE+t9/8/vvxAVO
Vj8X0T/+oHA0hxb2PB+UjSpB/AykYFexxafLtlkagy2pjHtcHclYoXWKRzs1zcHSiblNLZKP+2ol
5AcKjOjIdaxtGToLmdnsqZzL+lIy8cIXaSK4K9FSF3ZSpEBSwAvsZp7a8Ux2KL+J3AHoYJtbLPn5
zvNGAJo24bGos4+2XjeBoTVfcAMMVvaWFYAa+LZJx2JjlI31yH6TVLW6ZjWXft+DHsojwwqgWlKH
4o29dqPKKGikzM9ogCeB53UoL47LI/lz4EGulxyV1WJ4K1p7Q2Fs9SqpmGTwpw6H8cUlSSP1DpBY
ikpHMlOeY0aFZIriS+p2YJkyEr6OnaAFzs7P71kYrjFYdyrsn1otrC7TYONj6lMQV+YYdFVDbbGH
ZLWUTebznjWBsuA9wWIG4NWToYmWnZps0EPsi6Hi3ye2GE9mWe6ytOzPiQl1Go2p44yYt9A7I3DD
0zieHY9QKeZ0ExAYjZltsvxE4m22hP2yvZjLg5u5sS9DZJn/sFD8fbaMBA7gSNuymI4qLUEt9l8W
ChrqhqLfXh5IFGzZ+jZbSy+SkzDy5E6OhuKAkn41XMc0ZiCgG7DFyb9Pqe9JEd8Zg3bVaw5KRUGJ
BK/lD2rif3iJ32OR/ncUzV8v0bMtWryMEjX+dS1zGxuRjwzUYdITEyQnRY3RxcAj62WcRQbSt8/z
5EvxKLfSvIZ+Y7A7laZ2G5LR18VDViC9R8iHIChcwJHN5FxswmoxAzK25JJ0hG78KjRD6I1s6JE6
S+M/jIpZJ83+y4rMFFoG7tmuJTwTnBy//0/DtyqNKL2Yp5LYWFFfrFDeKOBtIKm7voQzeGnzU1UO
dyHPQDSseh9PhYWjSSCPp89Ivr16sZo49r3pEzuJ1BwIfvK6OZ2w//slYf19TNX6frvEPBguyLAW
0/u395saoqZK1ZCET2yCUHVI2bAS9sFwR78Iaxoy7fhrCpuHunOb987+Nc1Y8Y7dNvuuoNjhqvxs
Q/OFljDAsMq9t6J2zkxFme4AjdS7JmWpl03tscE2jM2kAOPbRSXZq9Ihkxigmyp3zP0wNnBx8nxv
cKZ4U/b0NSxXbXanh6oKyUBn1iGMPZu2LFF/0SHvpA7BCJT9GDXp0DAA7v/zHr1J6OmfPvx/69E/
fzFj5W8l+n/8jb9K9N46EpYng7D1NYxCUf1/SvS4AP/Fmd9wEJINpgKuE7f+ml5JU97ibgUBKxxP
F/p6pf9VojfkfxG1WbvvFN4ddx2H+f9QopeQzv9+U+k69X7D9RzEAGGblrHedP90U4lO04aaYXZH
K2mGg90OT/Xaq+pCAgqlY1+YMoECparHPFTNxlsIH/eeHy/QxOeV+ZZVd6ZaSpKLbiDd5tGU+WfD
np/StgMZZoGMOjx7FggU04seKuk+jZ1+t05uQ4WSWzVEgEMX6yXV7HKbCnReaTafBT6WRqKKCSQ+
OcirrTuAD/WTnpQ1BU4FYTQLnL59W4pU0l8vIMq6CdwNXDezvZfUpQE1jgofdKI/Xpu3jNog45uW
/ehS3Zm6s9F30OKXZdtovxIOlYFNWX4zNg6VH/b1jm749IqodjKqbHGOTRwJ0joET9102XNMec1F
vHrdBIq8Yq9p8XNLYIi5h0RZ+2Td7I3E9ylw7wUjjqo+D1zVfiC1B31j3fWUUDaTER1th/dja440
n3WG0AzOfIqZr3guR40XYOCvcWIzLnk+i7NDEuX7J2uqjcv3dzo27jET4sJSqt/DAeaEUiJ3lylV
e+KO7R1n3+lM8gIBb1rorNuedi0kzUllLuGNR+C+KMflbpnNZNdkHYEAWYsbSexl5+ZQ179/7EtV
30hMpiL2AtOYcbplbD07QwvkzKFFJnPiVEOp3kJVaFfhkY/tw3jYAvBR1+8vmCfatTJK2oE/c29y
DmpxOmPjZvZyT725PxfEKSta2sZGNHABFZ8yMFoY9SZAvw1zMeCRyZKsZ2Lo0bli07VFizM4OqzV
1MJx7poZs1ibKqLdk3PnjWXj0x0F1pYN0Y1WbnwfjxmZmj7Dw436HhXQmPbZWNzYqWkXBtCxaZnj
aE/5v/V7R3ZPRSOtB+SdAYKxpTcvQiv5Ij5Cc1FP3z8Y6AiMWRpuwFk2OhjOlyGne0Q4/F2AiSf3
hKmR2m3yvlRMAZqFtBn/ab4zM2J+VmQWwJoMP5ORPNsEf+FhoBd7KmuGi0RKjFuIyf155pqmwqZ9
1bbGBTxV90OtW4gnDBfBUihOXtHLZwNH37OT7p4dU+wXjfE0aeX8260J4RACIWVTKGbE2NGPcuQW
59zRpHSR2Mvaj9GYJh+6YqDGqJfu05xwlgtx9YJ2tNntYjgeM2ieh5rP+YFQDOWj1JUf7hIeK+iD
Pwej2yptunpTN760TrkcyOlCYGrN9j2FJ05V1rhKNfUbAZl9P2lSgZcYw9c0da0ASKtF1sDj9LTa
koMMRfD9ux4JJPLQJP4sTJ6UHNWb0+pvM6GpW2thkkwNcxegp+N5EkX6nX9qOtJsSnZhS94CbDHD
MdopX91lG5cQbPJdpBvx1mI38BzZ/V4m/K+zVtdwfZfh2VUNVf7BePEM62JVWfgJibJmeA7so1IX
8yVKo25r5JhgLjfbua5M5zTRIeFB4U1PJZTLp8IwDr30OIoCFQ8YBTmtsKNl18Wzvvv+E07bAEke
kO+Zv7YdnHx+SBtnepBWN16QuU//+0t8luk+FPE5tm3y41NRvdE0yxEgS233/SMhBBzzaKVj5+G5
oSPxJvX0qsq0fcBCSl/mklxmOn6QYVguYx2Byimy+5jm2vX7p5UUjDyahYeUe2KaJ/eZJ1C8jVCW
7+Y4FW85QWaX+uXzPI39jfz4K5lGn05xBvnByB5wVvdoSkhI9iyR57Mcd3/KoB+DNTP7BDPaAE/G
pLiYPs+zZZgjgCbXCUpHyaeKvfFmzlT9FeHT1ckKFXIQVDTQdEuWFpcCINKVz0+jzDVwduNwfhBe
+RpaWvukrRjYnuWS8n9cBU5Vxetx6hoyHOg386OvLiS3X1PA3KNj5oTzm2YV8tR7mdh+/+iXQ2T5
TQ/pumkt5z3jqsoiPX1jjKl3dhZyKXOeu++jt7RbweW1AT8JacgOy/d+x5LfvItlVOcM8CSHp+7P
oHE/MdPwWo358GprphbAss7hHzOSxvPwKS2QhA+FThPEa81yqzrH8d2htm7N3BbbQXAL1wW1hN7L
GQfRN0xQtqLqFVeLrrRDt3aKi3vgUB75NCJbUeiEWPJ68uJIEK1RNr8bymsYgRTGT7ko+wd3yFe3
OHqqqfBvyKpUB1mWlOGS7i6t3eFmpZXGbZ70b41kjGpcFvAs+vhlahn5Q/CuPVZwIl+Mpk53MSHm
4Pt3qRfAi2ZHgHcWhqKn9+Q0y42o4QOKY3/+x6+tPxYDgxCrXLyqaiFMvH75/m4seD1oPNGum9Lh
PDnGcP7+Ls1or6ZLpdOhV9POZC7zZqLDytoAQt2N8X3Y+VZ+klLLySmU3ZANDk7a/gFNpO+ZaoEl
Y1GQwl5hGbSzUwzhINBdvKeFN4Hrxz2YYe5tufCxQ+ofpq2PxzQOD1Em+iPztoJZS1jYR8KTRuOo
u4qDtA6V8N44VWlzyzFIHzSeslQjUz3Q7C99YUNksSjs8xVSnRot5b60wgSNxRNI8WQLxwxP21Sk
810GgJZpdTTN+kfo5Qg/g4FCAplAjs1PHsKki0jHXBmZ1NLP7d9qJ00ugzV9WrW3tfqq3zqS9aFP
aeNW81M8ZEgFzHDerGGEIW0mIG9WhyT0y5mT5yWpeaKm25FRbZu2IVJMxphvamLKBLp7iIu1LWj6
dPpNIyq9wa36bU7zMVv5KLlDNLHToP2WVlKDt0HrkFb7vhD2Ia3PEVBkRuDYhEghbEA+jLDsPIL+
LX4Ud+ur1q2sNgCxch0SwsgJL/Zezdr4pefapXPEPYgfOErWD7eK9qPuMhW6BjeWjV9OT+C9Jpq0
jWNqcX37mjpyDyTQ3td9Kvinf5H6tzeSblzfTW9SVb+G0h7QHuHnmD8dc9QJWggfsXIzRtFDuIAP
lYEYxbBTg/ooPfJjxe8ecoWTYh/RLW/3Ya8AzDX6HhUzmMc52komxm2HOPxlpHQLRC4fKH50dfYr
Tpr3xZL+kg37YuboO8b03vWM/kOVbxapv5WdeMLcfix7zwvAWFiO+DOC4R7nV8XANPq3eKdU3w3t
FA7dVS3aqZkdn6tpt7D/W4bb1LpbtyFhiib7OJga9bv2QYTi2EI4YEAn9jVnTZ7ElHOmZ5f5D9sS
zWmT9iUDf5gszpgaxKkJ7Ez2WDjjsxEvOeaaDl6cuCh3P/aXa/8iuLoC8rklm+RYG/SOTMKp05hz
Z5v2HRQ3gNj1S4mg2Xms9eYpruprHVrDponaO/ZPjJ0m1B7hkGMh3RvFSCeYGoffEMRXEpimgDAZ
ec619WBiNyZZxEKdjZrv1m13LHjA5OG77FVxn3nDD6oaTDcsflGIrfatNj8L7kdCOKS/LQeYk7Hc
jVVNerfmRvSEjtQknW3hzTd9JovK7EPGfrqK9hAfTxP1TzNTCHKRINi6otnOJtV41ZDXhlS0NtvJ
B4fiVZTIWzRGGHlkxiREkx9LjS3PwMBN17qoPHGyIw6LItYOr21u/mjX/w4j2n6ETXZv9gp4MyI2
PgHUZ+4RU6t/DVU8blpiKlv7hakFHwRIfybub1aAm2qIZEAhkKRbN0Xr/nHz+adlG0Re2m4r6MVv
oxgkacv8mTmz/VibPwfTfZ1162uwx685ru+s6qttLdo6JXTLAv+65SOXWfQrkvFDR2liU8rqUy8Z
OeJEM8sX2qZgLRri6sNOuJZZB/aunEBH04vIhndS8W9hLx9bG8ZQ5T1kxnwr13lCcz79EG5/KYFM
WbV2ZmtkkLVhVggjfL4vQHi+apOVbTD0CWhKFPYmtZk2N+/CFZYkCLRkPoXZmyowM8em4CJZAHea
lEdHbbwxA/OWVNYH+tgtZP21tSKC2L+UAWmCO4bCHOrBjHYt2FyRALTMb0zGqfb94myXsMBxJOmP
68ojKwqahtyc1iPd13RjK/fDSmns1cvyBai33VAPPrf2Pe3FXUSKn4h97BJUs1MKsvG1ZSrN3taH
mzuDFQWGrrz+WFJHRVEiJpu1bVBM8aWvh2nXdTpsOdLbulUL6gxyBzzps2Qo2dFyJp3GnCbvOe8H
Vlg17DeoQ1k252Pd5T3wlim6WMlaLWqjm9Oo57hs/hALMzc9NBVQWMiklvsrfEyeGL/zBJclfk5L
800hg+L7V5qvKQIHss0Ddlkt8QUuKTof02ExiqtVd296ZGV36EEEtmKGO2AbTw3jkObo4GkjCZFE
PGrZc2y6y4YEjAXtA2m1H66c/CwGnfI0CQcCcrUXnzCKvID6ODNqhwSE5ORGPLvt16iLyx2zcq44
RgkyUo+MrZxzyqcGJD/Q2y46gpsIMVmz69rc9WuIHuh31AVEHtiUMNi0NMxPEyvh9L8JO6/d1pUt
i34RARYzX5UlW3KU0wvhyJyrmL6+B7Vxj29vnEa/GFaWZbG4aq05x2TpB7gxvDmNq/bsE3H9RsE8
0M93jZ2+xjjKYEixiy9a/UtIrIkVBrpVj7mEc42VUBCPm0zI+qXNm43EAzKy8X9IczD/mDjfDRNK
eViy9r3ZGtMqQG3TTtI/ZbHDMVSb9KTL2L3D6LNhW+st68a7d3JuChsTPSoE37bJQNOS2RNKj2CT
4g72sLN0GU+0oCvWKMq8K59kak6vXu6DwWmsGQY/QhMMxiXT/njV+PGLneHnbuyeWYz+E41glRXo
2l2VgqAVtcXGOiT6Qlkws5BeoxCIgHz+Xr5ciWb4GfGau75c3wN2PjjtDAP9636Xi4keH9iN1dvL
Q5vsAs2N9n/d9XKjHlARWoMOZJunvFzV191qqN1pMXmcaAMzLK50YoyRSxPXgtK6Ne1935SnZKSR
VPTfESGYC4z1LzQ8jvG+1UjsNDQgWq28sWSz92j7LGIEaIVyXuy4+0ir6dtNxu/aREqkRgSEvonD
qv+eUrIwGeKTSdpfIZSvfTksZU6twOwU64FlfENNZ08JJ7ASx3KM6Vh/TVNJyDz07kVni+u6IjYl
Rh5QKsA5rvTR7gM9YeWU8pDOP7oRoNzlt4lJx6LrEZIZylU71aOgmW+8/ADemm+m3j7XKXyzzojf
4T05B11mu663arar7qyDGpaDAX8uId55oVuhvhLEEh1qQ+EO8jzVHi6XK/b4B3yIQGLvSluA4k5o
9BZt2ZPJA5LNj6JZTEbIG1AqRuX5c0Y40GZyTdBnkwDwEiVvkxeB78Y9dKV3pvjzw/jnN4f+H6VU
yEFMzNCVB3hiP/aE9RnJQ5ajTmzNk+YS/efQg9MfpBE+ZT2kBZI6ZSyOZNZ/kg96duNhxyTLNgYC
yFYMfK97UhQMIqotobYdsB9T9AglLOM6JA7NwmxiEPsUA4KLh5r9zApm+BJWMdbjBh0nyIkSzXIL
dz232OoThtHBUjmQFSgdLN6+9lYL1NO9W5wIV/yqRm8f46qeSwTbppxt0Lf72R16gSu3aA6yvhsQ
VVdFfdLicEMeIIps7U3i1qP3R4kPtwMmGxblNzExQmT4Akos7OjRBXRTGkmzQb/1Ch8V2n2RGuCo
VX/yB+IONaSvU7aZiCXrSMYpo0WqVdcWzrZ8wMyoasF537gxguQG8gJSsIS4labotwQu5AsN69+y
dfkGw294LBWNy5K4NnZRXvY4joSLWkbwLDSAeVrC/mI4+MaNBZFso2fyI/DIEmqQqK6Ynt4aOA51
5m+WWf2k1Yj4Ujt4o9deoYAiAY6OAJFl6LD98kSmM/xgqhYb5bdRDMTnVF21b+18PXjoMaW6rvPg
XFbztNJKb5KaXKWyuhnxgW0b63UMggcN1zOc5+hQJrfKJk5HtljXIxS81I1ktyjUPwXmtBTeXF/m
z4ECCCNMe0lyHB3WKH6srK3K3XzR1ewCKDj46jNBrZqHiXIfaohEmOeEJtOj8Yy6gnWka8KVVr9G
tB08ZoLsmPA+tZ8WzDaJSmudxMlnUs6Tj5SKlTCKldEfyZ95GwIcbSa4IWYtzdrqq510IuBMlRVg
9Ii+CMtSp3hGgZrYK9NZtOT5z0Ax4C8r9Zgg1XUdJJdW0b/UaAUTmX33TvssrBF0xvQpfYw8CnTD
xjZcVgYSSlB2Z8Y8a0FXDF9uXNq6dvZmcT74SORWCkgFLiyCobMsvs9d/YbMmkUhIVWF2PmEfLGs
FsLBs3Ljg4myvVf1Xs+s+wQ51VJ3xakXCnUdgiOQA/ZPo5lHTQTrsk5uypqJeB4cUSCKxYTRnh7K
qc2673qKX8OE7JX6OcM+viqqPKeadDAsOaxoti03XR9d+10QvqIX/hROujdb7Rpv+00QPsHpuDM7
qhAPo1LlBXeorf0VGSIbBIoPdas/W3ZyRSzGQ0gQUZv1nKPTq6nOlm3jPuRJs7dk+Z7WJKnpcSDw
+OGhlql6jSyfPKvJ+ggSYhddb4SzYpePUZQ+5FM1x8Fujan+qTDN64G8y3TWHFdc4wh1aWF+TPHw
EbAoCJH/eL44SnCPaMDfxqR6U5PPHpPEHqsol1VJ778TZY70gWUlJSMUl5Px2hCtt/On6bH1xENG
THiAEM7TzqXe36FmfqsCmHSoUDsa+b7gDSIpGKB1jmeVSw8+SAmViFI1qIofqcmtbigCFgPz3HAK
UKG4sUhhJ9Ue9t6IJ25yNyOpP4tkCo+c+jZ02+4ygXjC/jQ4hVUERfENfjXFSVG9OWNxKidy+Ibw
Lumme8eiKMM/R3DTysP25PTprVVio4tj7WaQ+aG1zWSB6hcR4qwbdx9qYPjLBr+m2eNACDy60+K1
1/37KIKl75G151Ib6iEhXX1tNAs3488ts4lPG7vK0hipoAkkwdsBcHG4mz9ilVePfoatzGFFSJ0I
6U/0qbEvg4tfUubwJ0SvCfJJsDfFSo4C8WgCKGYQx97hQkEyQjM1rJ45hBcixG+9+LNr7fFoxRH5
Rrb2ksXZq0koJVsrWJBT+tSEKHf7c1+UqAzy+OZyIMmMr371Q/FxzokowCZMrrjU2aN5t7VT46If
fbrtmmEsXV2w/2g0TCbDs+vwRxkBNTvO9dkLy2kynaBhsi9y0mvGYzwXeSEm3xjO6KRbMe3aRkr/
CEhaEWl0C1/xI3M9Fnm/vg2F5Lhv+/WIO2iZGXyATUIHe95ul3B5yRAW106l0xBM/RP//T3y1Xjp
hbRDtAFocAhqVaX8gaGH9pxzx9JxHYLy7LNdO2+DXdPdEYCMaXB0/Q817hPWUhsl8iYevVXQO3iG
5/9TYCKHYezEeSX2tJUaopA6csQnYbEopOmP3Tv6uu69TTqM92HF62eqU5tKWZxQDeMj9xy8Jf0h
Ge3gCNT63ANwyFu9Pk21n+1kC5+jJZA6m70FDhttv8d2qZBzK4u6tKX5pHuLqBMM3RCp4zrZRJnB
6LBAExUb4nUS70CUnkZGMPDpQHD48wpZt6/a0L07Joo6j/AqJ+/EtZdRh2YekRt8VUiSLMHi2XBG
cGRy3hhIuUGyCpRtQisoIbzXrlgy9to4CpFqY6MF7TIl1jS4QzptHgZMGYkt0Ra37hwfH48kilhh
6iFo9DZ95ooFkuRzQ1oMKxZiUOk/T3grzF5+qtojnd6Cge3Z4Y2b+XetQZdUmg+yHp4r0z91IbOM
rNZe6NjaOlL+ISqLXa7RogQmynmWExpD9I8YV0A81XD10uZncsipazr2rMz5luNgIAhyORH0foID
w/b3QfxB297lEJpopkO+NY3Xdu6mcNr4GjwMZrnLPw7Z3noCpRgK9x5pGVHIkVE+RZZCJ8sb6CKd
kDns76vJJ0AiL8NrlGQr5fMVF+U83exg7NQ5gmGrszdS+J+UN+dwYpeLjHoVKkSDCJx/hkh+wjTc
SCRjM3oHmJ9w2EBC6ixmQoNUT8Jn/wQdCIo3/94rN6SfNJb9jVYiSVQdg+BWoWhq0jP6SJpRqFq3
AG5cpx6uOh0eJDofnF85Yp6EuLsnvTJC2iDhnLwakFHRvhOsBiG2Uwc36I6AV2LAKih9ZTTQXiNL
wuO/ZCM/ZmrDBqv1F7E2POrgSN2QNQ/T1ALgzrh3/erdQnImkP/JfKCJ1X2jDtwyV3lORWIs0Med
cQWPm7jW6cJHCQ7Val+koKHhVZ/Gsv0utBoebGtuLPr8onoSkrm0E4Ne7OP4o7oa2hyheEc8WYWb
OrlxctBu6eh9q9aj/89cr6BdrWnzCpBbjKD7NW8thyGQN4uuy51FWhDOO2szCsN/dgY+8Sbs3gs1
EkMk175ooqU0lU70mL5uW/eODe0jMSHvRgoZZZRY+nDpbqVuvjZYAraBJJK0G5q3NqO/hYspWUVk
9K2FwjM7ihswKyvc8dUSbQ/+OS09Irvc4FvA7ch3MmWasjYCTumU7NUOehlDnMahBM28XYWQfFQg
pfJOazcOUANLZweDJEcoEx6wjg86cXCG4/T7qhmZLfsieXTn4BuDTsCyKeBOOTQBeWWDicCqY8y1
GrT2zQ4ixCkmhbEeAOB3kUGLZnoKNchquTLIyvDgEDoFdjylD5+KRGNMK8atpyKSeIZDyORlRWOM
a4d7aasJzwwygwjIu0/aEvTIRQD8bikExiCwjIvK0LolLff7sfWD1SgmhJ415DvDc3ISx/VZVEAx
aT8HrnlnDWFGWhJdQk94c7zba4mL11dPClwa5C5/xC4TiCtzTqVwwS8Yitr20a0Md9WxwBzyKTux
PGxixvrOKcg4kpk8mbvE1eCthhZhNGZnbtTASaZyCAQB0vwds/lbRkAgIt/eNCXuEny/fZ7t03G8
jvq2h5w3ZevMcvY92W+shg3xseNdqRj2JH10JKK82sfZgJEULKme6fswE9Nu8ihDkLctXWCN5D0H
W4KVV3ZiEhLVUiJYzbDxOgUcZRb6JmDmOOi0F8KiD3EdkKxbrVrYhyCj0H+HNFQQ6Ik1oX8GyY4d
JvV0Yi0q/XYzyvHDQDxxzPSOyO8yW+n5fRwOhNlp7jFQ6cCQlgMj1JHpY4QrgvghUD2Fh8c7GwlB
qS3bWzCq3cVRukmYTi5ko+7Zx26UrgONTJjUdoWbHbqi3E7xoTWKW7tgsFCxz4Zkm933Xeg/E/xA
D6esbO2L7tx6ks426xA+jpxmLB8Cs+ERV5t08ZbXe4+6ilUTxbp0MZsNFmlHZld86AnsjhZ/xhS5
rLEadqmRjogVJie7MA6cQu/hGOw7FLkrW2IYHqyyXCRAJMDJWc6SR9Fscz/R/xQ7wAspq3oC64lz
lFO2xro0yEK16fj0zCNDV3wUGuR3VWnEzTdXkeuevZFU+QAP2o2WLO0m21T8SbuwDCPSLFxMDJnF
/IB2CNKIfYrHF8nRtEz0/BY/2bXpxljjmBLpsr3Nm5RRB8ZrYbjAa7o6XrqdDBkusWNq3Gk9pdGD
6ZH/WodwCUEz6HdeEDJK1Mxz7Zf3XSQV246ILWdnnol430zWRHY4Q8d9J6py2fjwVen5b/QWDXlQ
TLeZdrJmHAzfu6OZaidEBSg/huZkEGO3H9nDId6J64M9ae91lJw9TK/6VaY99da4N0u2e31o41Pz
OfXo32bfDRQF2VOK62buBTFxUO86my+nQiGEvOGuw9a78FP+k5M5ULl6ubO2HI3xoNk/dwY+y6Ew
N+NU1Yhbph3RsXcA3IxFFPrFKs0lSWxEoNFH8k6RDyIUySci3AJsHo520CPuVYhDYGObKa019Rqj
HtqOMCT4mgc0Ko66Fr3SHWQnIklaQiGeGrOVSXoFCD1QVHVqnTIgTT0cztZzdgAHobsyXNaWtYM+
X5KFseB0e9UxpEP12304paUtbKsuVmb3wtpeMZ8UX6L1MMS4SUzGie6tc18dQTQE3apvwPQDrGXP
S/2bKvSahOBSHa5HFbOloilfm4WxYmZJ8KnBbNRPrQD8GCu2rWirdzS+bcfn/BwE4wncr8s5O78a
KkEgvap1aEH5ziJxIxQJba70h0x54Df8R8hqMXF/xgeFJIbzwMaNrI8R96tvE8YBOT8YXe4Vd2dZ
Jg+JRdsy6hPCAPoz6KOl0cm3MX6XNgCoDB3KOtKNFTTOYmMVRbYuRyz1U9fP/6bkXkI23Obof4RQ
twFkeTIoN2z384fUgqgKIyjbdqUb4gcHvx8x5dGd8jGAn41s4lUxfl+0KQuRX7fvUxLtqKR1dyLg
EpIsxunyh0HV09RtWMp5fbq2gDjUkyuGYzt6RESMtOv6jkSnogS9HWfvpEcarJzGlW/oX4FD8sRA
7U996z12zjbqTGdTJv3tONazrRPbYxztENaodUDHFb8UCU1e2n6lok/ZfFIBZ7pb36nauopdmyRR
mW5qVwsOmTAeJKQOpioMCoGcZlHwzGAKOIRG/VnLiIaTQdZhiy465+Rp0dFYxkP+5niuXJfzacmL
BtZ9TGicx5cqS7bE1bZrjTOmPbCfrBwHlEXefjOKI3XERHgVAlrs6NMVo58dQmEeHBw7Zc+wi46m
hQeJLxxPzcqQtMSFXjluTafD8h+0KIN40rVfSLvYRGWAYAxnlNvRNFvUPE7EcYz4NabYFOJp0rWv
BmAdsSTlviFZ/d67Jpp5iApQsFhBysSh3xk+OOa3kyXtbZlMd6Ei/o8Ij2CIhtMwLThE2HG1aYPe
jgzycVYw6/UxmPLuWErEt55ZEYTthTpWLILN6hYeoafr+NXs+8a0P0o7fQlzEeBPG/UNq1rn3hMH
b25NP02ukEZBo5lpcGUh7aODFxzGn7ekzdSsdBcbaWh7+6F6Tttp2GN6Lg+6XX/giScOp8IAEKhb
WZmShYESs1Q0fKpGI4VDVqswtEm3RSI5trjh6nqO38tOwaiREoGB4UaASM1CCckpbvS9M+k3NA7o
YSfTtilhS7EY65GqyUYTLfuSXl9LOvRgKUAOh31Lgd2319hKgq8oZ8Q2YNROHH+rOUG2DZgvrXRD
W6saYB3Nke1gBydNI6erN/ka4NEEMeM8CJKI70kz35MHYW2HUDzEzKJ2sCAwmsngUNqO2Baks3QM
9g/C84+aawQrfRBnQYfQtroJp5uu4fTtxcEwvfekou04NnOyQ24zPEydRSk6di1yggOrwAflxIei
70qvfD1+EuTkrWBUvLcZ4Z4RK03hgL0YGzpkQSS3qQkOUUCq3LMRBqxX+O0eHYjOUvKWIanAxVho
G2bvUH4JKSKlz8XpHeu3+KdTdt1iOansvbNrcSNUt+7zj0C306csyO7izPywM2ctq1yjGUvuQhOs
UwTaKurvM74KKGplg/Vw3v1qq8B1vmQjn7UaPlXsFJvAxXSUlYa9rTkv61Xz5YQ5hanvQnuR1U0v
Dc6U3aEvq2ndkZzOOsVuqoie+wSid2oi7cuJNR3mHedX7MniZMXxa1VyXs5pV8fkOM2uugPZIOXO
9KwDDHBmKjW1dV+CpWnW5ISA2gqnN5PN8OAydq0SkqNLphixfAkM4q/8VL62sO2WAS28JRXyd98Q
u5y25If60KJWfkzTriZxYqn6MV277ibX+L5OvWoR3basXA1v1ihgCMRxw/tPGEO4VxWLjVtaE91h
/Vmnul+5XfeohwRP1HOb2CrjirB2+ZjH+N5l64z0nEBb25EaFy6LE6kTwWG0C32VtNEZj3IOEcBC
O2uY3bKZtGID7ixB0hnVmMbH90bmPxAJsH0FwC0bHeioP9mbjLnDEuHKUxpTAvZT8aR6PjfLVNMq
c8tTp9f0eI1pgJLfP+qYqXeEfIjViJEcL2fQ2in25mAPK3zgD4Va5gOV5iiHinH5jX4KYs3//zqD
3XuKSfs/Dx7nZ/h9mopSaOnUkSxIncHBe7nj5T5V7SC0u1ymj++Ny99XDNKKmy6Xwfpz0+UB//Xr
7/P/ucVmsTFAMP9f7+LPm/zzipzvQFb99zWhFSQrl0jj7MppCEC6PM3l1f+8kcurGZFT5rvfF660
lBLictc6dabmz+f358kv1/4+y+U33R0ajge+pHu/ewsdSx08IDv7Ih+MvRQDpts5of7yW4D24c9v
v9d504SN9vdygsiKrto/97z8RuYa5JF/rmtxWg1BgnVivv7PM1xu/fPg39f6fdxfT2Nrs6xHhFjY
HfroUMOEoG4Ib37fSG2AXFlenuu/fi1bvqvr32eDERpujME+p3nP1rxL9RE8pX7DUVgcLj+ScSqY
P/Djr+t+L15+K6R77aaFv/nr+svjL9ddnuT34kQVyt4HTP/l1t8bfl/s97rLXch+x032b891ue6v
p7lc9GUNTqm1I+KDmb3882f8+XMvly8vV6gqmZZ/Pc2fO/3b014ek07+wYdPvnVKRx5a8oZXwsKP
fLnoBtj+7PnHXxd1cKb4rv/3zb2+SYDEJv7ccdEJH7086PfHX9fpQLsW5mDZsM7+8wp/vczvY/96
qX+7n/BB8KDq/M9zoS+sDwBLLldfHmBV2GT//GW/T/Bft//1IpeLf9+s+Xm1GxPoG//2Efw+7e/7
+Nenudzxr/tcrotQkBE1YH6rWAFs6iJkhIIR2qLoJaMPkZuNvA1lH2/+LBe9+aTZZAhNx8ioICex
VJa08A5RQnaSRfxexBmc7kO+NtIU3iEW1I0z5677NE854N4lroMt09/makSGdGXPv9Gtayy22E61
7sAub/mbAYjTOtM9gLVBo+8IXt6mgPRrFdNyhDWxcPHIL4YW9Z9yAFEH3U0rSpjbnDgCRc3c5uPt
WHVfVhCs0gg9gZlI9h7MYekB1rNcFxKUB3OsMPQA1qD+5WfDo6j8dBPViCLyoURc1NiLUQTx2sip
ksKUrHEMxU2sw2maqujaQQV1DOc5TEmkYD/mp5xwERRAtb0CJocggFKYKTrMrFQGd1Wt4LSAn3L7
Sb+zPMfYTT3vzGG7OrjPlCZsbWSKTbCl0DG8NtzEZHWTCL3QupytPp/pqmSvwk7vxjJgmTDz0daB
BoV47sdgakHoP51NK9sXVXVEpUtQTWu91n19ILQz21BAxWubczsVynUUMpFKItpu7NjLVVvsx0hd
05VgjwERc6EBkV2FRBroJlOAQFrxpq/57Gxp7oCFRI8hM0RM+D0hIR6YHDbmrTfepN3w07p8MFDa
X5mpMx7t/OtwTJNlDJfpgpsQFbwDZmcYMfUI0VPCvqWJnuvuJwkoIHWdimCYbG8bTAsXuMxOGoy/
tcbbxpbDJ02Ow6Jqe+gcQ/9ELTlsYN+SICHbLze+zUOG9ugCeaxDK3lrauN4b2igK1WvUZnD18E+
/dZ2frRmfJ/vKo0GQQXUDrqP6LfWbG9Go7E2COJYhugadyC3h9hvdl7Lmx4mNJ8hVoCDXvCPrjYm
SRhLZpCE6IUe6LCMY0ka7Owj7UcCIFs1w3H+BhmJI49ZNH0zwqZMbhkP1Nab1NzgVBrqswaSuzQ4
/JbIALvFMCKViyKwUJaO5TvAXcOYol81eEOslsizDPmWaaXadkp19M5yZCiSM1tE+fIcxClifshS
aNaIrMwFb5jXclCSrQoJi18N3QgrwkZHp23ykLijUcjFVHsfVVaQtaCH72OnbQAUa8teUJcJ80g/
IbqKCqxcfvQF1YdkRJzrazFML3494gq1dkL7dn3AyEZsxntT6DkMcv1ukoEH6AbGVNQ9jsLDn+Zf
K4/qu9TovKZdA/E7/UyhpG2mmsKYxmO10bynaK6g7SQPcEkVamV1Bb0QrbwGzeMtSYmgKS4EaBC6
EznTV6W/27VF2TO63Vo1D21akyDbk1hEp9Lxq1chuxMzNNCmptxksnsqyQZaWpCsl01ApiB6ePYb
YgB0gZsb+RTjjsSNdpD8dOpkce8k1pMG5tXCtpZl7JHavNaBmFUH0xNwRITaCRPBJWSl59Dv3oOw
bpgal1/J9AJqo0emFn3qMfiM1jjjmT93uA+uilgCVbjyxUZ3Ov9dDspb0a4aRsR4SUlB7gTGT5Gh
p9ad16S3T+gyn7vMv4Z6BARU9EdTR38nJ4sceyQtsoIWgT6E1hTYsihySA4tot344UBDCrLHtFBv
Asg/6PPx1ko0qD14Bh06iZgkWLstBmFQ4hFJAU5DC7MK+U4sm1KhjkveOz6kRVMhhMFmsQfhHi2w
aWFgZo9IfFoGGu46assrE95pbgd3qFHkug+APc8jZJDQK7OARVEALECD99KHCtDrTNltG9oRbZs/
VzZwVps8jWxI41WYQi1xGp2GzMBEDJX9utWyJycxoJPNzennzmHqS3gkVkoEEbHxVWrpVx4bn21t
0uVo5rRgO1woN8cxoyjX8iBdxgIhjZcx1YrG8EWgUiA8J2cZLx/0pD7V7Uj87nhdKRqdLQ0ro+cN
RwYxiFjvdGk060Fz6Gvq1Q1zq0VcAho23ZB9azjsS8FJAYB36lQb9CK0RyWW/IQ4WabqbutiHsrK
Eyjcn9x093XtvLegd8vBuoUkSKCtnu0i4daLMMB1r8AJbByvP0gm66EDt7zmrAuBOEHXDvB/5WjM
bhD3jegbimEVmNqnVzPgC7pha8Ymk4EejZLrAKZrHi0xbV2ZW5B9jK099QChi3Mx6BtLZAjRI+Qh
Y02UKxS4UitffB3gebcMI29hV/U9GuBHEs2I45XZymrax6iZPsvBeTZKdDW0hnOn3jghkX0ehBga
rqJFyioc5wibaOmVLZPUkqGMYxEzEKBQiZ0tXE7cJSjVXpnav/lh9uhU6npwCFTSewSuRPhY2Ws6
8J1IwKEaitrA7EiKQkQ04nODfWav0sq4jbWGbFeOzxQ5bbZj1436EGbLJoZr6vEOlxybb/A33sKW
maCbIQn1StoEMRPfPP3s3fhs1sNrV0/fCUPaLjS3UxcDLckfma8ykSP2s8JVqmKN6Xgq+GFGD9aE
IKWc4m6dCtJCcgyvlh++t8R7hQpbDt3NdeHlSD+k+90CfliRsgVEiTS/ZWExftKRW2hWv6gLnUCa
2SMki7s01NklIYxYY4raDo6/f81b4rVrxprlwJgek1q41EaokRGxDlhXr+pMsV8OELRbrrGbddQ1
bKZF5aZX0v7Uc4xHev9C5LPa69VzXBHKq4/Zk99oV6x8D3FDdJlSLh99eBLQhkvb2Mqk3w1lsGnn
eLMNaTs2iwRSiRjL1aJnTPgWjQwGlVudYm9WLxDNCVbTITua4K3yIVMmagajwKTC0QvF/TvLhkOZ
9jZ5Bc0zqpBrw5e3Cm6hq/q7SoZv5HYyBvFpQyV99ur6PvoDzJ7LdqKpZVr0hie+G6mlOwsWseea
oGQqmmFN6P01h+TWUuO093Eml/kJbwBqG8xAeGY4XNSzI2nLTRkglTYsb7KEBgkuHz5NABILE0Rw
6WTf1WxcgaTXI71W55hG/K6JmKog6HFxLeAxQHdehN0V0q1ogYbxDRvMiiXX2Dj5jErqjmbjH2VZ
pas6QEufxXi+GK2bGroCLNR5ijrVC0GEmZNNk9/kQ3b5GF0YGizoIl8pw/UXLR52+ixMVvMH9NSE
O5GuskFDvbBJRr+X3VoGjnzkBEcleed/AWBR1wKGPXl19s4L5KNmjezmfPWG5hf8FbGSoldvDWkK
Yecx1YhHbkUyBz1x3TAVyUpAvcjmOXgowmo0gXXI+IxZH4LUPN3lU+ftvSl7dinqK87gqqvQgVMb
jz2HZ9lxMoyvLfxYXdjfDH7C16WO74HEARmEiYSOgQhlvBNhXP64cM4XCFhxnZnnoPVOCE4+iC69
xtsJY1RgEgpib8O496jCmlAlgutosnV+eKIEIVDaPhpx+kSt/eQ5ZrW0Q4E+2hg+6UoxbPG64eT5
nGrAoqaeeg+hzCSuc6eFCe1xp0a6XXN0wH9u6N3aYJgoxrN0AXbEXTqZtUnC+IfkNEte2aVoFszd
iXwY+rMNFVQY9kBhpXFuJZdq6ZDP0Q8Me2Hum/TGmbl+0BIjeSFla1NPTDGnqNuiyzVb5tvCK84o
iD7YKddLO62RvQom/i5fGu3HCIz3uEz3gcN0MI7kVWWd8koH7TTHYGU5hehkhwjuINb7mHKSyT42
yn8E8fTNaMf0rWsAquuZuj3ilAb8Xq1lF96S82shIqlfhyY5qGK6n0yaM131VsO2xnaDaEwvo3Nl
IRkdKsjsPQLaWg+pOzHlo5XFAO6h5SCYPkCcwnhl2nXOuIgBDieKNBI4QUsLDtPGMsdHQ8e8lHAE
RnzCqRWHs+Ts20ZQssqku2CPGAkHJcjwNg3EkrbnzOUoJcm8XueCz8nqrVM45McRK/O8STIox9pj
m9rPGowBCxsZctXuxWivNLFxgOUvmGs9WKW16Sy2YyxSkPp0Dx/o+OTN3t0+WFegt0SlmVdm1L52
kflhONq4CYzuQQdcPEpBIEWYZcu4oSK0fb79pTb6awoTkPgRgUXU+DJG0lem5o/JuGLhDOqbofZl
3VzENdyn0dDvYtT1i6h2V6nP7F4j7Rh+mPFue953zHwJq2C5N41+142Gz+RB3Ne2j3RK+IiKTaxz
aWnPD4BubhOQYFhw7AlEtMkfFIgiXdF51AEJwFgfCQ/ijpdE1PsmkFcaAkXCvSxsU9UZdvAx0p1D
19QkB1E/9xK2FObhGoTQbPlLVouynU60Al4q62tEklTlE0E/JWIys1V3btG/um3/GedyNzHUdgzx
hr7TXoEVSglNqxfB0GDrm3oGAnx5KuuhS907xTB0MSb5scOxpDGjXJSJ/5rY6E/QPz0G8l5ZOoNQ
tu4LwlsyRn0BoM/imNnWtSWYfJJMuHYmUGKN7t5U7Do6wBKriKmAb/Vno9POuq8KmMHjPQ63DrqM
e5cHPoPwJNiz1Xrx/HuPXjsik9wloHI2LMiEApsC03HxJSVGuRp7e86gXnSN2ko3Qj+E6zk71zhA
D3oS7PhOLpsqMtdDQrQLcjvuasTFDNOl83xoQ0yXosXnFxIq5yu8p6Av+1p/0bLs4DXK2AbDuC3J
FSq7DNNL7SokVfIzqtvVCNyK+gJPOAVGDx2KqpLdV3+jp3sqaXuvzcqTLvZRyHQOL+OsqfeBgZv+
S1GbaPC85Gt0o5dIRutxxJCskW2wTHwD0dX4XFpxtg6MbQaGZFF0wHlaXC1OwmjPUi9pwYQ9YNq5
ChL+az4BzZwQetyOAgunu+NuySy+ctLzMHD2tksErVVPydE5cul7BOQwBCAR2PUPVvlVBW64INT0
JMNoY5Kbhel1uKpS42MOEQ+iRLFpQ49cy8+4H88pKraNVvr+ouaIX/saAHPT51Dq+/ZUjBs/w606
xv9D2ZktuY1kafpVyup6UIPdgbapviAJ7mQwGBQjpBtYrNj3zYGnnw/q7LZMVVrlzEVFKZTiBjrc
z/nPvwRwPTFL9hOyLJTCD5aV75lpT7YqIrtV6oOFRNFH4adHVcBpogWzaOutn36225Ds3tloCVff
Qv8YDEQd6TeN2fUG4tsPAZtFTBL8xM12iVF+kMxprUWRfsQpUt+hH9aVHp6nAKJqxY9lM8/v1emh
Dt2tuEhOU27FM0rl10j317rVf2HJcvZddF4Re5Qmai/rxd3V5IGYQpgcFV18YdQPfW3CK2P6J5he
Ja6+UWYoPCzHY2qprZdG5PFEEBhths2Lshzu3KOwQbQSkstg2l4djBseRwZHN3vRhjstVb+hQVVW
EdO/u0nuHvxi/7ENP1z5XDnGM/yZm8hI/+hwXbHgWZAz4UcLSB0wkuBSCroFCl7uTTi7RbWpantt
fFdtHf2HcZdZh4V8RIwEFw9Q0HhUUowJW9N46fH90IKhXxGhC0UydYMjEoJbMNlbbea9mUHYUAqT
wQRhBKfrWaSIvqszMnA4VI+9fsHD8rH8ZOP1A8h8lXGUYf+YmnRqdo3NajxUUAjUl7BudKzfi7OV
DjcJT2GNqdslFv3RcOGROcxkTcawK5rA44DMW47Gk/YKlfpVoFxuVBZmYt1FaD/pJDygzz+F7rRJ
2jl0Ydw3NXdLgHTakdvGUF+61npTBJQQPtcOUdUaNS5gDOnOOH9GxkLV+13VnZPKPjVsAK5JbFHd
at/9uXklEOc41XA1tOKY6NimK33zXlZy5grc044IXBBSTPYw1FHJKCVXiNVCFdPlhbudVNRUFhPk
wm/fcrN/LEOsPZ3YoqfpnkRqHiBZNEuGFNRUUO0dJpa8MUVZEb7xSQGgMZSZ81bi4j3MQlLDk32N
tlhNrI/QqcGpyD5cmakWrCWZfWN5TuxELusq3ZW9RE+ill5FSnOiNfsah6uajB0vTtDfxq3xFvr5
Yx1ZHm/h0IUPZAqem2k45gruNwl24WRsPfiDcfVbBXWG/zXlyk2fNWsodm5K8qOH42BN+lIJVKIE
Bx1uZ1aujFZ7F127093oCUecYFfkyUdLFjUXKv0xav0zmZVsYQZK46bgM0fDmWDHUxFHT0goyDm1
X9WZ5iwKLGDL8UdXBsMcvhUvlcxNluFUmMtJF9Cbu59IpdxItsyVMQLNqpGORyyJxEr4w0USNM9U
jxmZRbCgr5kzmAuhKt+JTjmqlYuJeH7S2cIxRdm0RQHFgET3AcIiwYovUVqby6/KKt8tI33zy9Kn
gC8eM6VaQGFjc7FRx/iIP+zqMOWD5yN7tUH00kQrD0aaPUGGXOQCDkkO+2UckDCFmv8cx7BirQ7n
l2kQh2gyDcbUkOmVItjYVY6T/7KdZLwQOIyuJxIA0iJ/tc3qB9Txhz7zHS9inXKHPKN2ICe5W7l5
QS64Q/h2HS/FgPetUPKlEU9nxc/3BElOm8oyPKvD6YcjT/GsdOno3F2wKPut1cMwn/nU0kFiN3+o
0nCvUgDeYNNEV05FxyrOT0Z6x0GGwMziUoftS9jDfZ2X4DRi/5xTHq0Dm4UCln9G7ocz5PTii/YM
cvvgNz7Okr4+sDtpnhWXByyYn9pQ/55J26TRCylrh3LjuJMXmi0HYx49wV7gHFYBZQCPyy3d2FM7
Zi9lG7/T/d4Gp213Aj2IkRM0ioPAi1Ue69L/TnlACHBIieID1B8Vx/RqeFRLyPYJVkz6tlZwMFbj
0aBkqIJjNirHQpTKmV7zWWZgu1Mn1sS75iuYFgM9PUQcBDUg42aabPP6RAo4AwKeAA8r5Z2+lwi4
/mZGRPnKSTmXdOW7YI4FRy2276OBplHBT3FsSIaLId2Xo7UZZ/9iJYXLXE1VwCRC0Kg5obrJfG0z
jm61sxQHOv7oOksUYHiYjg2cGpw5Nj9//a+/87NtzH3J+IZQ3iiBC1zqnFUtEYwiKzZp6KyCXL44
ZnRi8NOtbYGmqnJHfO0JuVcd8cMGRyYoGbMBo1O2fJ71pFGodqYP0qeRAt/Y9ymtm01PhV4PnGF9
DQAZtU/ksL12LRZQRO+h9lCGnan1LnaqX0LgvD2mjIYqcOOpqXrokrAIGrQpSofBemFQ2tuD9oka
mJuGCjvz/TeiUbDNsYHQcVXCYpZIQRUKVm2zLTnY2w9zyRYqkDadrfDFe+jqiF8wEB7ZhP3O3xlT
dFRNEKvW1Z9dnI+hIqARPlXzy0XzBMawNeIlwx+D69wdE0cMJ9+a6G+W/RgfJ9W+ZuVDGWPDALPm
KQ9QuCNk2tWlCaQpHtAwLmrhfNTSEhyGOHlZ6WM8jw5cJQM2lPXBVIMBFYTBHeHmo9ep7b7r4T1W
QSUX2MSuKK4Hbmtjl/fmp6tadG/4p8ATxxIdJNT2u4UmyoaVZYiFPiK8w0LqoY77F5k1lEMyRtZo
ZF9DNDWnNmk3AfC2atEpG4HLATtiwoKqynND9SUaxckNvmBBxQe1nrUINJxl5ORsj/FTNtx9A1lK
79CjhQH02ALpt2wLWMIFzAySFhcY8Q0LPGQ2caRqzwkBRU7SYlKXALHgBmVttOhgknC1sHvzTI99
s9Xsucmc1FNqBAa9hgVFgG955ujkRsFOiWFk8iUGNO3q1gQ5BKSCpwnsifB3SpmVIGkuCTOYFPss
rSTZwAziUfrBYBa2Vh37dUKQiE36nG7BcKUPeFQze7y15LYUCvG4Tp46y8S2Nc+f+puWkvWsGlhU
9jj9LMg+xvnigxzWS41/9zYdZ3VRimZEN3dt1mK5GTCYaibAJyHINgPk47QpFMSmIGYpqaBB3M8F
tP7dstG/glYGG/51fVEzOEuDDr1tHj35PyoQFoRLSrMN2yPCAUSDCCoDgnM6ipFHbCQrTOYAOztV
cTf9uVdmC5qsKz03t2pqfsYedj84u64C8YumbmBexoJxjSDBg6NeQZ7D/K5OuscqYwjUWA1fzVAc
wOVPgYWvQgduI1PoyAOwJrVUuYt7JDR0U5uwMrEd6CL11DJ2R1HKJiZ0gcYmOuWm+uCWprEx1a5a
9yNBR1WMQCMhtoYIwcUUcDgEgdkcBvD2xEHSECfybufoQNX2G1Mzvn8i/QAEMtCehlS4AlidvpXZ
MvzC2ujXuWqQ7lDl0RE7ZEEw+mw6b0jlULOK8QDDLLCF7kkD8eK6uZdbc/1ZtMRf9DsrYSdNo+Ke
25OxRXMWs4UV495s5pkQkRSLTsvQbQkCS1oztRZFB6xmhiwLZSBxnnlj1nKj0WbZ1j1LkY0JDfNs
x1zmOi4R1lCim+UWbUpnviUfUhJC0Z9wCxtpbS1NkwBfLvARfe1za3Ntfa21cdlL4NBw268yea9t
PnFl8ZJ6gsBMBjbbGiMZDLOfSTrEuBfBtwMoeQiKRxUIhRXFoJtvBfPQBpdHLBE8n9fWynFtVGyh
2lxlCWY9no1T8zIO+q1J475QlYzA187MNwyLjdDK1y40zDDseb3qVbXN9prpvtfH4zN2DMeyFz2u
CXEBnxJpRT4yIpowEJDRxD9SvsxM4QpYOJsbNj7CJNKT5jYBHLrkG2NgAWxulx/4RXOJxvjSz0pd
x3fueKs7W3RKvRdUZblo4aBiMV9tu/xQ56xky0c1xY2EMwt5quMcVilzfSd0lJ2UFRZrziy1DxmQ
dKV/9aTfdXn16JaxZ1nVZWpsdd9ECMsb/xXuHo82dRtB983HWWolS7bMlIrHVob+PDBjttFPxWHv
NaHy3a1NB6pCrS7Z76AUmIrw0sl5DxOTmQ5jryXMWGqNiVqEDIeAvnajF+yVmRyTFcf2Ljb8cW8j
xVlEtD5m3lHMBoUkFUTZpGX01Cqpuq6di24qFIbqeO8lBlWNCios629tz0TEHtDdBTnRwIOLvY5M
J959cAqb9ntqMyIzvvQ+umCFO9IEcyr2vXw2ddqBDr3aInQJH4vJlbEI6C1QJcwB6BW1ytDA5y36
75hHwOn2T0lHjLTZfQwOgH4ZA8H3gXJrAQUKPXUXRLjZgB/Gt57cP065NvPggrySBoHzkBhxDovM
Hbl/j4pZYkJj4W4jJrKDCxf8Wuvp+XCNA/wv808VM/q2V6lY7GGrsfdskrzA6zN9Q1Hu81jEJYpD
Z6yL+sonillV6Irq0ko3oYGN51StEiXeZireQrVvXKrGjfcFvOSlUeGPNMf6lO6BdZQvtQqtTdgO
w5koEcOsIbJIrLPC7nUciwdO2Jgq2FggKonwRM3hgczZX0VzRFkG6u/G5UWdyo+4gQvShvGTTtzQ
MqyAXkNixfgTwAkCuu4ht5dRpryDtQ8/lGDL9BUau2KeexzLb5PM3zGu1s7CpDWqG7JxUObEmjpt
AlztHsh6ax4s0LdMccX+51+hU3nvLZCHMrH5tI1zw7hAbjMI4osECgQAUUIOjIuzYN2Pq7JiH/ZL
knDJT2MdqM9NGeIcretiGRhbx0YzZk7ucxCFmMrUYNoFIR1e7dPIZAPZPfGilkW1I6/81oty2ugI
kLweMyWZkKPBJofCusbgnZsHFbGDRKl10P5qTOIo4dhjbVj2dF4Eehp105370rkSV0bY+oRetdTq
c+u25SKJsKTk8RDglZbxRjXED7U/AvIDM6IofBs6DU9SwVg+7rS7YVcCdsePssr9TSgRWBdYl9Xi
IWMitkLCDp0Y5rxfKuueEauWktFUYFoWI9ry7R5pOAlQdSfXGabafeSfMSU7BTa9Cm0ZPNgSv1iF
5LRCgw/tluQ3RfKTLRczNuFcNAOD6C4BhrFx4hiZf5qcS8Qf0AmgzfT7S+yjGo8sgsjbPAvWSor9
W6U5X8Lq0R62d9nCNDNryg0xwrBtRvZnY/owpbOtDdxZ4y9hs0CnLH2vJE4aqmip/RRY//kYHAaj
/FYnkClaFpfe3GTSHNwahg86TQ+e+TctwddAuOa72dfo5A0NazlXN5a+Lo56UC5S5i9eH9g7F8rP
vozlN21CwheUCtP2ggsgzA98AzZdqCxRiqRr6TvxaojTGw4RzE0FSn5o5NDpxgfiFmoQCf97eIGB
wq6y9IfJ6/R2pfQE1nYJkYt5txt7/6FsGBALsIhEk1B1BM+JDOo5y63PeiJ3EnsDqlTyMsIDgmTs
+G1bgRDUrBMTnVYyV2fMUR7sOETSnTQINntjW1ntTsMxqcvkkzJO2qmDC6SXFsdAtMWXwqJ4Nz71
xMDOGK8IhcAacK6Ew4DrRvx5VkF6IgHo0DJLA3N71c22PcL/ZLcns1VpW3fV4KPsmiGrJXpMC3z5
Avb6ot40praz+5SjHINkL9XKH6lNzJIvkSvpymdgda/kJL61OCqz+nWi5/hezGhYooNK1vbUYFcL
CBnHmacoMRM0Az2fXmAJYqJiA2FgYmvNIfVwliE+scPu4zb+xvd/FW81eskVCQi8ngPoT8wtukPa
Kiv4lI28Nrr4LNP22RmbJ6YQuJASgsFFb5k7oy4jSJ2WQ5vZO8xRFTTXtom9kRq6zqLLpoqWX2Xq
LHzjUFbam+YP2Czl8MTmaVbeBhBfUgezsLzc9dI+9PV+NMaN4A7KYe9lbNy+rbwYXfRV6yix8bKW
mwKjZsJ8/bD+zEXz7JYBaHRePFTmWvM5OdnTiZ1yt5nZnySGEmhnB4YnXudEUOpUs1wHFKoVucie
Nctc2Hw+hP7JQNPxwsk9SShpq1wz39MseEQsHO7xENpLa/opKD+VGIRRuGdHG6PAJK+yDelnqgdt
zqK6wLExtzfaIINj05bVOmiqKzowjzAQbv/E3Nc0pUFbKQjlsR7I3Kplh0dIFn+GOK4hWmh3Rk5m
uI+dommD4syJEpClA08ZByQQoXsA2VjKhoRIx4o0T4r8Fpb1xehIPcbUgbcRrQZ0tCsHtHxZg/nZ
GOYuKsbly2jEQ08YyTG2q8cAr9uFLksmVpIhhsxiwKp0U7UKBiXlQzupGq7NpMqhTVwhS9zkBH8X
OVYfHZhwlOO805L65xA3F+FfvfTDKvfUst0HDqkTgQpRHcaRhgGjh3/Nc0SzmEr0Ln1DCdAG+MBR
9GMA8REw0KtijBXcQIlWyqi/2m31YKrtNiOozGs16t20RR1CXa0s87TAa3u4tIHxVpqHwGDXlNEg
GId9uXAcCtPCsbJ3P8lMewX8MivnzgRlI/OAWUlyMGhKw4AyQgb6g4jlQzhAqR462B7argxS8pSA
B+zMvkgdMRzwVL0pK3WPrwzWZrX+3Ej8bioAUyvDZqUlWsTN7XM+GU++EV9N9pS1I7oNJv4bt9T2
Pie5SchXVzAgs7FMimPQSCRwMRIJvSK3ExolvzkBxU4JL6bBz1htiUotsKrutbVo5zBAwEY3l1AA
lPRoyvrDj/uPpGFWEU8LrbqmVddx04xIYYoXePcfkbQ+u77wfJzODTUtN6oimZeNGBlWdO12+AYk
y8AeARngmfJgFNMttAR5QHKr6sYOUWa1Ulr9GA3KbC8LR6fjQLQatLbHL7jUXqWWHBgEYvSuubYq
Tlh1eIOyfkmTN9OYDQ6SHaDuI5Iwne+veJ4DYmusD5A6ad8IioGN5H4PO6jtTDqPCjYJC4h2BK9k
8mhlzhNaKwDuzPmm1v2x84uHn1b+//td/kfwWfwWAtX89M9/L8qxjoKw/eXX/9x8FufX7LP5P/Oj
/udf/ecff+VBvz3pHBDwh1+8vI2w8ek+6/H62XRp+992/fO//H/9j3/7/Pkst7H8/OffX6GL5auo
aevovf199IAubNv8+Qn/6wPOr/DbI+eP8M+/X8Pi4/NvO/LG848/eeBvmQVC+4emq3B2Ddu1iQYg
YuBvw2fT/vPvbM//cFyT9A1NkMIxhxn8llhg6v/gEYSL2I5mQ3bR+U+/JRaYPJ2JHbRrGfAQ/n/S
Cmyh/v2PCSAkKQBmmrAGTN6XIebMrvfXa5QHzT//rv2vqg66OnPdYkt6Hiy4IPwx7kNbvY0O8ijV
B+BtGF2NBm6j/Rz1M7gSbSXJmzVi0DXa0zN3WYD7TNXfnGI6RLr14gQoDY3o6DRxsrSoYJLkFU7e
iZB2jkVsvuNTmBW7pjgbOGlWuTgPMU441iA3PTW661JKV4XjACBO10jazl4rH9vBBHolpXQqBgjA
frANsvSM8L2lbuUo1sHZl1UyASx36r2bTqJ2zFUkcXaoFLLXjBR3wBh/cM4RLIysr7ZSD7lCvngo
cadWIX7aZxf2LE6WsLxb9ly6+EXRzzQuPf6KRwhOTiPO2J5SSEntkqTwoUzx0eMsW7vE9kYNMwMb
L00AyxOoOrN/SIPKwNitu7Umrx2j5xLZ5wBlWalqwreDz9FaCYP5qI8VMClCIO3Kk+DUX8BbOCV+
cQhm3aaQJGrn/eOgpqeoTUkXN2mnGTRh3WpW6k4ZxktUo5mO1EOkTofCZZjuq1Bsra2Rjxe/wkVX
n3Hce421hJXUXtMwbbTTE5MtjDcwzlaiZ78Z6c+6mx5aL10SeHghkd8qCucMMWqTyYRzLX6FfH0Y
Bz4mRuKwh6+h6u/0YIeUbW1GRMPoyQmOFtTT8RDbw8YlA2rA47KO8VGZ4hPzAVZFdMIgEBR9DQC2
bs0WNzux1Sldia3aa5l7HrCgKIT9Uo04kigjXZt9asdnNcV0ipLuy8hYB4FdHKCoQqbRDiAm2yEP
PLgJlEscZQtYu+QvR3SSwACpJLkV3afWGi+Y9r4GVnoMBg+ztUsZWlucbfYxk2BND/ZqnZBwSRqx
P9y7BgXDxO6apF9WEH5VrbzOl7FUpnvlsKjN6abh+pio76NKsavNPEK5GXNs6hyNkGhG/gnUAGO4
uoiLGFkPh8lmthjQ8jWGu5facJHMVTEk2WfGItHY9SfrrIdcwVIeMBndBsF4iML0ywlaRAA4VkTU
qRjLnQxrus9rcqqsrQrEaFoRZ598d8D+HfziEnmzYVEMoNYhInqM4ZZGmZzqKn79+RoU+TDRjUuD
TjEYQGe7KviCqmXTaMgNVlCvQpUH2JweB8seYTeZrpAaWX/teIHWtohUrDa7+KtOGjaJFvSQmKYx
PSlmAmc6hjcWbbHNXxX1eJf4YWW9s5LxdImm5JSA4pIQcGAi8kST2cdyU1c9ctfuVivQS+btwCE9
bbq7U3cdjAV2y1es4QDU0tem/+6O7b4dpruopvv8DXbqeGCAfTLD7HW+MPN6ZIZ9FdGwwlnr3owd
MPQIjwk7Uj6SD5tT0gIZwtxaOl+NUk2XoVEvlJSbYlaBkfJg1DxfvXL5PIkrPAKvYTJYL42kwJqs
bWQ6b2A4kL8Sgk67p04JV/PaThJ5mN8bCnciS/r2FhH/yXxgE8f5KY7YCkjlOthWt5p87vUu69ZZ
k35J04QV9DIgENciedM1eOwsJrgq6yrS7z5EJT27t1wpoxcvsqxYL+p0V81do7hPQdmsayveK3G9
JiOAbXq6iFpeQkveMtWio8UwXl6Yu9xFPGycHHt5v4henUB5hnX3eGykdTZr9R0gbBmRh9vr2LAY
qn02hHx3Lf9bzgzAteKvNh+x2tGWMJUPShB5LWmmgX3WPBrRiz8URwOqIFMdmql2W03JPnXss2n1
t4kglJKOGrnPvGYtYzoYb3SmjzMPua1pCvX0lFW8d4xNIWKyJLjSNskCGO5Asei66eCW7a1ppvU0
myX48gBmeJr/p8CTLaq9YrC8pC3W8AUPldW9N768SNZmbXY3THOMRWyWG5/GrhbWdt6sKAwQR0CZ
R1Gc7jWBFIkNm4JvFRTxg8vJ1sbTXYszpljVN92/07HeDH+eipvyXQ8/m8jdBdI+z7fkvCeorjiH
Md8dN1Gjc4+R+RqBvjkvXUcRrFG6uq75UnXWljMRZp3aXm2qPZ2Nim75ErYxWip5S3N2N7c7hXL2
QzJwcu2y19gduD/CY00gM6+V6eL8847T5FmbBQO+MqtOlDMIT+bhkPHQw3cDBMVlDB/cb5MOMyEo
9XgvldZgrmRsCQbAptmi44yr19FtmQTH2nsc2MEOsG0hWp9EotnTSx/sfcwWe8RiKcX9a1Q9ktUR
htl7jrtvKa562xhfjQwSFCOH5CWT8uIWyXiADnBoteaHoVjY6SMo91CQcejlA8VxHDEszi2J8kUn
CTpVb5J0D5KJhm4fzQLUn3/6+XfjFI2bgaFqB9MzCmN9PcW2sSenwtz//NPPH4pZ//aracxve4Hh
d7N3Z2dYObr13hXBM7lectUbZIR1hMkCAhKRCtqzJHMmMrCsn7T9zx/DWGn7LDbbtT9Zz5pTLaax
8/e+k69lkT6HwDjgpjhFO3TFsNMSPB7mjOZZPC+0cDcCytGusYV06rZqbdypFW/Ke0buiZdT0g8M
zzkDGFi9OM2XDUMnkak35tYynoeE8Jex/6JxHukLFCBAL0NZCdVGaQ7lWEAfnX90BDIfeHO4D4nm
LMLZYqjA+KZFxB6OBHAr4SUvzMKj/ro7Cze1XifL3YacAl4VOq81PAyv6nqHUIfuR0TWU67EoacB
BnexIMzOlpzGqXmH1tCu4C7lS+CEhO0GbypMRKCssLCnWH9PlQSzIOvsYOgFrU5dJrWzpVV46WD6
LSZuc6C8A9gzbLDumrnTNajhldKkjj6FDv5A35E+tQ+w6nH3dbWCASjbn9RxyhsT8SKYBlrQnvR6
vCVmcU5tH0jE2UxW9BqZW2Vg8mon+98V9b91LX+DmkXMZ95S+P6ak+c4lAGEk7iuZriU5b9UyQPs
vrQd+nw7EOPauMDqJRNjMQybeWMzWnkxbQDI4PDvX1b71+rchQju2Kaj28IS2i/5fFHM6o8HAoU7
kXxVyW7Q0tmn+eY78oxvGTDtoaJ8k6Ly/uKVfwkxY0DLEIemxWDaYmqOPb+z3/UFEDEBVUaRb/1A
u4xYnsw2+bt0BQa6BqRZRDHjixSuimuf5wrtL16eJusPwYS8vGFYjuAdqLor1F9efhBCGrFfFlu9
pXdgi8vDdq1U5cZVr7i2XG0jekWU3srHyMoOtclmSj0NEeOvEhLnqMnf5zz+fCMOfSC1ojv//x+v
Q2Dkbug0pOPMa86S/dWiIEqVg4Ph7FhSj6TtVaAfcipryVwJJmJ3zYnZzjUOvZQ62TW3UW56pXj+
95dobg3/9Z25tqUKoVma+DUks0yCYYpHWAuYwmO4k8N6Nh6VBsIa4Z3UvoRimUn39vOuKjGcjNLx
nQLwFuDkYsWvqivfjZB952dV6ljTBdaQrTyX6XRvOTGNGEbwSPVDSWlnAITAgHPlY7vDJomtbch9
NzcHKooQJ5XXLIz3TqZeJsPa1nwXQ+Cs0oIo9LC/xl2NuchLCjGo4sz1nQ5l77ipneZajQzeWwsK
OXTbFLVW769zu16rEEMrAxVWFtyVYHxPJhXzPvPsjmSUGfXF0bqrX2ZfKDh4+vi1Jt+LoxN8Frst
warBGANXAZik6HplsuiG/hYyD/qLXMo/Wx7E/OmWZmuqpeu/rFM9jdysQEm6DfVmbRbqhRSkfZa+
/SzoJW6G9e7ff+2a8Wffu6kZM1jgmNwjv4SjuoNGupjDnRnY46FJ8Xaaff6Ne1wMhOnKy9oxk9cR
sIkpjo9nbn+jy95XZrY3aCdS0p+16SlEEAxXDJueq4uGAifuB0PMi4FI20XajxdjgOCC8TZ0i6gl
wMDOmXR0nFhDfpzYhjsqwPl5B8Zr0DSt3t6a1L1zM5KyEtww22u6PLi4amDidu9p5jKr9lyY9yPu
SI22VLphA6yA8U9KQFe/jpo3JxyojghgcW1RrqSWrHRRbqNRZ1A5ONYu1izokCUyuUUW6CUi0LRj
Ffkn32GGD8Twjn8mI5cebmLpZV3wkENGGATZD1G37On8Zqz8RZ9ndTUJahaejnTBRRqRKjFd2nLY
xFZ6zsbmue7G916nCszJ2q7Ca1Xv0BBaXQBoLonQiE+JmpHfar7oaHGGfp+Z41Eq8Zeil1s9sFZO
0K3HMn3VUn9P9FZrXGRpbMMRc1p27b51Xuxeu8xdJoXSYfQUbleLdIa5PSvINe0mtt1wX+WPUues
5HMoA2Uj2q2BgCtNMJDX+sPgqO++g/knwpW/WNp/cuYZpiDHUoP8pWPK9MedbxJKgXLEyJGxa8u5
k5R87dpd+CVqQGubY4KY/8Vu+2e7vgUNgUUthGv9DN393aFT62MEEXZks03oAxv64eKvTnLe/L/u
m8LWdNOcf7q6M7+J371IFFYEAqhYBJpODy3dasCO0ulWSwYUgQv9o148Jmp1nSZKEqfBdF09NGHy
NRf3+FweYkiJkeFiiq3NAA9ZH/qZGdW6180XwUYo8nQfhzyGVO4mjt8IdKBc6xNCtLX9jDrPG3EC
L6QL9DvqL5ZiTUC4PnnlmJ0a9N9SdFeD77/zk1fdHQ8t8VP4Xy3mdlAY0x2vvHNSIhsx6ASa/GSJ
6zTgtUZ/Nb9J6Ph7PGvOo2HfIDyxZLzeKb+VABuOC99bXhIjPrlDd9OEhfmWPDh2fMprA9sHRh7N
eJiLmjaMTuqExsWqjyyPwxQ8MAFg3g9MgS87/g2msZB98ax1MAH9MPc6ScWn6tGXxXGhjLRCUXLq
ZbLXdexq+Sad1NjOcMb8cmrNRkPUyUtud7esqXF2Ei9qjjkzvZAr06XCe/H94Tbv4CZt4l9so+qf
FDgsMdd0aMZUE3XNH5dBrkO4KcYsh8/O8cnMZYmSFzV3S7tWC5NQ+0Q9FClTUS3kO1IgVQ9NuSOC
8QlVD+rYqT/XdJc9HWln2gjPEY20dwLolxXAwNwx9v2lyeQ1hDbeOPqxcuLv88S8zFuQQPXMPP6Z
TKPXWOf5hc4lHRi3wh1dYyn3lQPKdzp7XgXy0HPnUwTPRUVXy2vnW+d5V62m/r3wGySmzSHyh3fB
zp+xmQmjIGmRVxqdvWJaFB+S+dhmBg1JlLy6Tn/Vum6F4m2dFT/m3hiTnn2tSBTD7Rrjl0NjYHJl
Ue0A+9ilvFeheqGvlAPZoWB0czXmJ/0qoIdcBBbeq+tA6/Yohq9ZP7yPnYRNRChEMyMlxsvMH5zV
brYvNl0x3G2LT0zG28kxMM4AGWydt8RSrrQM7erff9G69Wty9Fy7U8dyVGqa7vzLPlaZ+PfrZpdv
2xCGV50SCpRyTs3O1t6gclWIVvSHdjXjZ0lMwr1hMsqvuRsBXkA4dVas0ViMnvVV3gFZUe0mwJr1
PNajKNLsNxsgBWPGxVy4OAClQl5mdCNPnJcem9ahivfzvTtEp05RNg0WhagJxEA/lLqUQ9n4Hvj2
OdSNlQm4F48YJpTpySLcb94AY779GE19kA8LJPd4xnkkmZxGF4uxZLhCj9lysBfV9A6BfSVyLmts
Hm1m+X2bnHJ8drN4usp0PGSCG3i+mQIjeZ0/szGp90lT7/GkniqsdpvkTRHpaTRp+3gs3F4vRO6i
22yDNV6EVBxCqoeW9dfQuU7mqqvSMy5sjuW/gAdy6/TOy4xQBD0khzDk3DPP5ZR9zXAIis2HnBL5
o6ggOWbypLWYrg9fdRqv2yE72SbH/zhN75nqGT5bQgKHnAl0JM/TTJCZ66vJyl8Zki6aYXwIQt9m
GxpwbaswIkkJ9KHdZfy1H1XoPI56KuGrjrE4dxL65ijOM2qtgdfNaNMI1xp9tTeDcDRB7/OHdg1K
h0S7VEq0VwVoWtxd56M2YpGSqXgO/P9L3Xk0R45ka/avjM0ePXBoLN4sAggtqMkkNzCSmYTWGr9+
jkdWdZZo6ze9fGbdUUGRFMEIh/u99ztnvpVvV9p8VPtVTLmo6ZmSpJxML50JLsmcXYh10iXEiwEr
DB+4XAZlZa3k4GZ0w40YadFziJ37R2cePwV4zoXijOjVB+Ugl7+eIrkaJGeN1oFYkncjTs7AGjj1
Re9ILTaNYrJUUn3NB5BjQWJu0vBomuY3WWnLCz6Bl1Ghmt+4lh6TjHWcbV4VPSS1dZI7FxI8z6Bs
vyVhtC7BQQsMHEij73Uu66TJDsqQkIegjojxkpgLeaYDBMeNrLURq6G8CPGt3LHNPFTVfLw+4Wl6
yP1czPUQn6kvlxGDqgAsUTrqnIQq++JmHeZj6VQd9/IqUDCNKIvdQ0uqOPxUFer68gknq68JV7dq
YhPf1lRrAKHbJeWF1h6eiT6MK7A26wFnY7ZAvKipOrMuyjrhUgU//v3yIXT779sFjn2myQC2xSJy
3U78YbuQzej8NMPMd609fxYtDyQqCT14os5FwaNnBlaeChluAxiU0qNhSJoXkqw9yydWG7nWyunY
jHcuJWIoA/cZECS5fl6/gK190IX/HJr4C8r1Z+IQKTGnC1fRB5fctmo54Sob0+ZEPWhct3d4GKQL
IfamWNEOxsDiXxBiAD7drdypn3d6XTGp3/e3uc1pOdRIxpsVe1eMG1isv5Ee105EPILVZGHwIiz6
zjAKweukYsSD6kKDrWnVldQ2SVqMq0vBYdmzImD8WrkdmW1xqXIn3fzswlkahi+1obVf8gKX60u0
6PsySbyxwgTLHsIiW73WWJzkmvMQKupFrRsptntXHbYDw/isq9P9BPitq1IiMYehbNbyYprFEI31
dlNaHZI59lzyAthnZ1c6WHn9gU1/EPrDQF8jS9Rb+dXkfiXU5Bk1PqQ3SmOvS3oC8lnBTNRFfhGX
en9DeVke0RXaCak2HeSW32gZDU8t/K3z55zzA1C3z2cYSRBbdoyE3rtlf6+e4tqGwDtjHkoJhDNi
GdbtV9b1j7o13coXdGf/vgf/j9rlj2XO//7cHf9zg/3/nuPPBlDdV/dvP+t/Ut/d0Fyu4//nj539
P/Xdb9LsHcTK+5967j//0W89d9f4h8F4HDlqXchakss+/7eeu1D1f6iqJStqsitvyCPAb1133ZYf
sYVN190h9mFR7/mt667r/7AEq6hjaYxE8m+d/6Tzrgn1Lwcs3qHbFNlcwY8hdL7dn3egzZA6xUQK
5aDEMto140uYqwNJA3gNaBvGZvGqCVR1lU6a3ysPqQM3p+zF5Ecp8Jm8G6kuqRaVWgN84oxDraZB
ryaGsaeaDb/KoN5tGIeiCRudub59NBbxsde3lQxS6IhtvbHpPiYYAIx9M42dx4uHrNA3ZgGUDVia
YbnOYdFz94Cic2CsDnSSVlr2oWJYvjLJDZEs5pqvKsTQ28k+XO/9ulEMKgvxxOUYJ4LtKrvrh7RQ
sOO+3q1H1FMo+XilK5AeshkRMIDwnzdhW2loV4KcM4itSyWjxufmFHWWFvT6Pz/5+oHrTSw/5Xrv
+lWu9+aiJaZqFmsxkQPNm6+oHRdPcXJ4kWqWH683quipImIwpPOhra1Z0wAZssD+vMcuJQd+580L
BaaQ8dR9AEkyWZbsiIKQ4IXrKnfEP5FvBydMGtLPYLHsM4jN1fH3m0QMGBYsqA5zGiQyDTGYPpQy
znWmViEjj091gNO8xQFnjoBgtGRbSDSDtHFqo/MJdj0DU7WMa0vNvmWMmJKZr94cYMErmFh3wZgA
RY4sh+yPA8MZUeaqCfFgO8prD9INqk62GUBxARaYll1p5SedcbbV2PQ2G89aO4edJs7TOMNgAWnH
w8bc7CZpkp0azelecRgH1toQulEvmB2av/RCFOfBzVJko/kZNzt1auPYJHp/CnDNJZ32QZESsf0E
47qg0nuuFd4UTRf4ulnq56qB46YMcPLibHhA/eNPqTufwC6468ZsKfQoZnTWBprm8K8yFDPYJkZD
3zF1nl+MyAV4m1ND0sdwMKgcUdcxm3HeGrWynUAak6IlYMSO41TYgXFimpJL8NQeHSY0T2rGLD6u
k+frx9xq5NHDpJozeLG6foKVWM5ea5St4Fc/z86sn4X8qbs2eh4Ubd7I/O31Y4v8BCvObyBy2H6k
Lk9WmDRbxhoAnaTFcmpGfq3Rink8mHl3NeXTXrpQBibFYWSPt2U3eLb6htd8a6TlIUl0e9Na7Z/e
NzavTZRe4i5cvCyN8qOiuXhRCRRqRdgdiMtA3eSbw5WXd6/v/HVTREREgTuRTSbnb7pAXIXBd+Zi
fry+pU1NdUjVYl5Ni40DTgshTpGzqJs7gCRPpEJCVihCMyRgprBsDubEi6XWrdssFMy79TPu4kxh
Mzpc9NSdDj2J9JXbNQbpj5hoHGwrsXcoP0RoZQgkaNQl8jcksflh1OZhV7qW53YILfgjgZ38ebey
UckLWiBqQGna+2R2dTgY/TQeNHkzZu+GyV+OfgJTO3TB8EQAH20YC8KUPe2u73IZeKAHawzrRqdG
z5JAYp5y2iquhsgfLUHOo0Sh3cjSkKTUN4dUS5pDZiWfkCmHNeDL+pDImznuf7t3fd/kDAjsMvTZ
gom9NnCwVgtrl3dWvKsGMqxGxTbRDtx3iEHw5EJGNa8/0pKH7yJumCW9PpL9SPbVmRSaxDywTFj4
sT6Nu9ml+afJMVguY1RPC6gnE09sr84izVO7MiPrh/bWVgbWBgqfkOpgZx46tbb2VsA4jrYcWsoq
hy7R850eIz40QxoS9TbrXcaiFWveDEn3pC+zdagdZ9poZfHIOZ3RKXbWq5zBZJRxAgzkrBIWLJEW
WJ3uonCxGtk8pmDWElkOi1M71NHGjDGA6IO7j02Phrq5U2C9wCEq6CFcebrybi9Zuq28ud4ba4dJ
nRhtRInGB0Do79zRKzP5+lQgHH7fqX21CQSw89jB0GmZMZcrtwRkF1BTWOVZUPpukEi1Omy5OOnG
g8L5+GAUBh7krJmgC+nzQRs0zsm2ukaIbWz0pb2zccsc6rHVdz05k/bVbH+QW2sPdR7OqFkUrqKo
yUCUHwqXDPckIsLTjvUVO0mzvn4mLkAGgSviatfPxitDWCEo4RsBd7XzpNo5oxYz7cAQwryvC6nb
zEcb/Qr4CAduk68sxouGTIXBiP31N/71u1/fHGLV5nhE1mFmFP/nwwCty4NvuuyuD8r1RpEPhzlZ
J9TSH2Mh4BzI9rgx6MXapOePNsBVDxqit1VSRwwq8exI5RM0NUt/mReIGhp+q6BeklWkDO5huUwU
k3YWEJ62K0BBF81pNMt0m2mgsegKZ+veTYQfCA4u1149fAQ7tnmNiGY6qOqmmugSzC67AHWIHtSO
BaLPAZi7yYhdmFLnTgXxAkOJB1zeEJ1lASsLTvA2su2161mJS91twFDGi4NW/MIRPw52mcW1oIJ5
UGlAqa24+uPN9X3t0t9J4jlESxa7643+z3vXN5GjVIc8Vph/DW1mckswKjzNdtdXf6gKVoPr3euN
QzmRdLJtEproTkmYOKtKBStmTXT/rzed6Nut1gY/1yAwHmcrIltVFIB5sJ3dKJW1rDtDfbt+3+t6
++vH+PXmArF/W1i0dUyHDSGUmKBz9j8Z30M9G0iCs5fWhBw7kNg8XG9gJhp+m/OIlGponIRdE1zr
zK+c/dd6ipToSCDNX4pq2mnFoxJYePAK+cyMSMCX5M0W7/oyda9IacMiCOkwhstYCJj0MahBQQLs
GyKx0cbwNcMpn/APY6ceN61N/dyr9fTYl20KLx80tpY5BVYmGRC73jXk29eP/Pqw4Ezd9/r+18eu
n3r9hCQwqr09vOmZyiMw0m+Ekkjpkbco8VXINLL68OvNn/d0adukGtTXVijW1/eVaViyYsl/UsmM
7jGpy61R2CbkxIW5zmI6UA5UT8lgLyezd/dDpTjb0M7nddwU4JxI5QtFJ5pfSbG4697NBMIOWaiV
h+u9RN4r4gbQy/Xu9Z2/Pudfvc9upxHyVJgCg+dr/brJC7vZMSlOzvD39//l318/YC3Bb/+qn2rF
UxSya9eXXlXl+F+udwG9FGCEJs7/WpnD5mRB76dyUwewJycd19WvS+ivN6/3hoUBOnKDXFyvb18v
s7/ezEnkkRqeD+SccaoJdUKQxiUHzREu60Hqsa9vj/J1ZBqOP+StHD0SzN1cbwD6gi9wup6MaA0t
RYcGeb2ZbBtsE1dkjywOyGGBBo/cEwQpPDrIiyEroK+h3r2LhzTYznSI0W8YM4+GVUnp1fXuRJ2F
rL4iysNfP/SHz8JbgrBjgtb187PoXkji/XKF3+PKYPBVXqmu9643/ZXGf71Lfm9pjte7nFqA61/v
LvKFIq7w/evdWZ8s6lf//CpaC3OdQvyQEfNljLmkRcNg2NCwrv/84n98z68vGcRsj65f8fq+SfoD
AMde3/2Xz4pmck8/P/Lz7vW7//xBrp96fZs6Bp91ffvnd/z1pVRpPtBcCwmCLeNtf/n6v36Knz/2
rw//+ur/H+9jFCyxa/IFGw5C+yWY55bzaBwanmb51LYrfdmp4/w4FcaE/xKn/STqC/FLyJojo0/D
UjwnMTaJUmolpF/CZBRzU5Az2grkE620UHAUphU7v4P+qpmzxlRRLzgrSo1PF9JjkWsYLWLUFpN0
XPTSdoGwYmVE/UwnGRNGK50Y9PexY6DJ0KUvo3Kgay9cUYAcMMA4YtXo0WtY0rPRCdoBA8YqBBwA
W5tVouHkSOWvaYBIAPrSMoXFhY/JxE6aPGr2p97UJQ2vBTwfiTR+DNL9QX/oB6NQyE0nQBuROrxq
3RSvLeubk4DWs6VDZEYmYiAVmSfBTF0GioO4JGhlrcY+skgPid1bjMUt5Y4I+eFKWs5a41hKe4mO
xiSSPpMo+j7OHxmSk0TaTgbpPQlhbpLlBcKuR3uj5kBalPj/dIw8SFNExVh7HJKlasP+Oyobv1Jd
c6sFVCQSpCshoCLa8t2Lgo6FZn1jyQJGPnNt5Z8yQDDfpyDTdCjTDTmwVrpdDCQvEbKXFOkLVdj0
ecg/GFtY99IKM6OHyRv2unWT+jqIuHrGIFPGurbiXuNl0i9DyrDyQuttgRbuG9JBU0obDbbnkLw2
hhpO2dupwVmTW9hryAp6jfTZuIhtVGm4mZrwuZ3c5JiCnwcW2jPjJo04BWocRpmt1UTfZWqAU8XS
nyOkSIdn+iHhSg0DAPq3GsWEgsVTIP07laacF4sNaM5utTBx9EzIekZp7Ykq/D0jIh9nhOmlo/aJ
8tq4Z474wamyC4FwTu8STdaJ8KZvky121NFfUAW5lDOI5mEPii00QiMTDiFioUIahgBRnfh/7TXS
PtRKD1EUs8ARc2wZTmaZjNlbEarwE+kvkhgqEyimK81G0Pgamh3JSZXWI1f6j3Ilu1QIkaaW56sQ
QekZlUWlvfZFmTELPs48OftFZyrP7mC5jsjTyR6FRk0LtPsA98RlGpHIfqxeFMNhWcXUlOk4mxLk
Taa0OCGHMM8OaSOmTaJ6pUnbk6HhfaoH+14ii7BBKRleqAJBVK2bH/QSyXlhjqpQSFUsUd6MnIO5
KwIe47Q0W20Zh7OqMs2LgssGqcg0KS34eci5HOgwh5rpQh7csPrOG1NxZ5V9ezsXX+oCnGpurSMr
K8P12K/sR/tUq/iwGsRY8J4NCljK9wVlFvm7TRZFO7dyyUcnTuvlkI62ULQgaErnVoF8K5AWrgAd
lym9XPWxl5YuQ7oKa9wkKLPIq5dKRkASsk5YmIeFqhbbPIfhzCqhqROACIGQNgb9Dza5ycqg0e8H
LE5lzmA4uIWfAJUcqVgu7WKMc11quBNrK0zJs6hcA9yJ1kOGlUvayWzpKeuo+2jSXIYw4SUPSNA1
NCxIDe/I4j1UV9sZ2rPIxn/WIUJLVYxoykSTP5GWNGhD3wFMttuANcpT57xfxx1nXGPiFN2B9kO3
Fg5413qIz2jYRuljc6WZjebs99jSjiZtWCaI43eaXYTzIsKLxI2QTwomvuBUoEN61kHiQKrDAjcP
PNDMRwzZVxW3sNfIiO9grBSmwtO3eqdMwe8Ee5kobPrqEqRfrPJRRIzitUjoemmjK6WXLpGGusjA
VZcjrWPC03cEFrvMPrUA17Ztmd0Ps8DOZ1gGQ2tdtu6quARyqPtVUtH/FEu1jqf3PhzfJsR5sHif
5Jg49StYHm324MbDkyJde7mWrqc2Os4KbU7N+gBn30k3H8nngztY+rpG20cTkASE+jVGleoTnvly
RLFL5ZyscG1YKAtPv1j6odpqYZ6bBwg+QLrJQhBIkwtnT/oDFfIxmCRxClY6dkFXegYnhIMVo8bM
3K0TRISjNBL2NaTdkKOnw6WKODez5BktrrXu4sOtYgNBOXrDuSBZnsTfDOk9NEsMiGU7fPQtTkQV
OWIrLYlxJFq/HcgfvA1kC72gSu0ddShk5V5roR8O23gdqGHJc2N2AMh4VscwupsjX1jQNBomw2bB
ZZL2xkh6HI2gf8Upgr93djbNiP3askgQIH9spAUylD7IFDEk9WY8MDA+OaJBT+qlPzJGJFlnYsdV
uF67HShfGw66liwvZZRUq1qO6AyWhjqWTeNqhPazitFVWjHg1ZYaux4BgpRGy4S/SNtmz8S8CYEp
2g+tZLaLMhQMmdGfjJml8Bm42rF9r6LkCRT4O5DV+jBJl6aQVk2Oq5dZejaXMLrRB0FaRBRbOE15
IW6dpaER6yaQc5RpvbjwksIuFPtZmjwjlJ79oD8xXVaSBuG6TAHhnomrJ1t6QFNpBK3CggG3ItEp
8zAeUSJ9z3E/D0NF9LvLwVWUEKomxiu0yFW3C+JRAPrE/DGeTShJYzW/nUqVYjV/shxp6UxaFdUY
HlMhhaYFZtOyxHFqIDsNCNVK9yk7P8QY6FArHC4guG/tuG6P5WB8GAX5pqo5ACCNPTKa2hprE5pu
LKtWj281EIxVxV3wKaLpsV94HOkVAx8KmnLFdYwouNvmvluzgx20e2HqBxO564LkVVOwvaoR3teq
xQAraDSig/jIyrHcmHUzwljDJS8xqkxEvpPDjSmisgXUkcuqM5ZZhuu8Qbe3iQN1xizDH5w5qOIb
Ye++NEpxz3A+zlkjniVY8ValnY/QdpRmW+3quFXhBaWavqn6EfUqBcGIV10DSrRiWo2yJ67cyQhV
qFTzI4e9BxSS6WkkCz4ytJorBcMthnuO5DFkye9NTp1+ipRXSDsv49N3AmrWUekGpn+UY5t07ko0
Ve+ptpaiX6+rO3doqDUj+oUINnpLiPy3wQJMSTySUuCisTkpKt8Umwpcy9mLidm59MrU2VBtKm7D
2LVvGPQH2uW+sRzVK53N/AaPg7vO+klcBmLYjaoeXJcreCzCiSttQUI/i+nAMJEgmbWlNt9X5CJu
bV2V2RFkztTAwb/HZHZwZjQ7w0oSRDNMOFL6KvLyOLfpl21CbMIxZPtqX3yWifEd8DWCdbtXNljb
qBoTYroZJ9Tc42PBlhCkTmWR6un31ahGHvn2ZaezNLAguuod+K5ThF33BpHy3jKo7Waju2abBONi
wDTJGZZZ0vaSEszi7EXTtRwoULo2IUYmoeLt0MV+EhsN4/JNstWtJmMOo4oZy/GtjJB0p8VkWOnc
cO346K0ccGHGqkySw/HNNjglZYTNOoi+4vacFGKTc31lGxkwA17d69aDTfT1MWgEutyx3bgO+Fcd
bFFdv7YDhfO+056JFYFtt/W7HMV1xQgOBbw7xuxzzn1AJSfpw56kGVtFkV2Ch/SmnDFaVeqzIzlz
RpZ/lVQ92ZzjALBkZdpI0w1Gv6SDWylhxtvTgegK6CU03R2NTq9D3G1Kg/cgXd5Zz7uUQI4AI/p2
pPF7YdZjlA5wQ9rAEV689dIPDn+28+1KZQtDXww/et5P6MEIAq1gqz3SEgd2Euff9cIWfp7bMFgF
SiARY00pa42y3Q8tIhZQm8HkdymZndndlQ18msamO5hGQMGENJ4nNu7zDAk6pxz4NH2yobd4ziy+
c1aalee2uNRH/UYlEcOuK11XMbzqVKInk7h/61n7GW2IIZal1mvTJT0LnoO7zbB5MfXv1tQ9pr17
ZwCWnOqFGoMgIxGQ82qBO+vz9D4XOb8dGvghT8j72+oKZC6agQW2UiKt8QJ9PIW0o+0wm0WLiZI+
BaDccfdpo8jfUmPaLbkJqq09qMwD4qbHgB7HH6Y01g8NZA5Tex4TZpoWrkrmZGLLGH4YMyAgab03
rGrP34xjmwHjEanNZnRLTDFcP+bcfUkXsa3s4Qf5sictApcaGlu29e8Beas9TD+JErTuVUY+I2V6
TEErWQwoHvCxb4vSnP1iIdmL6MZ0eEGiGwG7p0/nMhyBzgYALOx3bUFTUI2hy6wMQf8Y7sxzmAPy
pU4mTr2qVbQoa+Z8jAutodC3FlAY0ZI/qbCHmUsqVvzJdH/O5hvOLlSCTOVIAKBjFXYp16hd/7xA
gEbBvoVWPADP4yGr5gDUV2NA9u0+6dt+Qb6VH6LwGGo8tS3jiVXie03zbFPl+lYMYc0LAw1U57Jq
B2AguT6Hp0EZuIiGjp/QWV+FHa0F1xxgTNfPVqgOGz9RQueeV89oVimnlAAngkNDL4u/q0uEMCo3
X7GEtOAQvCJtbd+NP+wG3h/QqHVrY7yYaFev4sGmPrJAxRAUE9um/IoWqBlRNO8i6M2i6DSvHsBt
BPIHUEkFiajpV03hpbXyrQ8nyW20L+wRXvROf2i04VYvlDtHxDfgkkHCJSGl1Hz81AEV1x3XJw7y
tczXxXH0FNqAmarS3YD2c/AMSnu5EnFCjsJbVyvFFvgv+75ISjSyHiiwm0MExN+1alnVZqF5E0QS
PYMjxRC0vuonNFc8FJT01A4ml9l54JDom0pWqzqXTLE5hjilVBhiE7VWZo/vet2+OsDc8oV4Xwz8
hxmk5HkW75EmXkOYYKuuhcVdzFydO8OLB9Fe4PhiXKFRwhycBizyWMVclQ0mIxmnWGj3H6k+YQiu
sYhkrVpfhmzyjB7/xmwG52aUEVHKGJr2UfZGwxAVsXCFYzz3xvu5sjeiU0G+pOmX29CfVqCDBDau
xlaPQoYUM/aa+gjvfAaxl3eCSiKx/Ewpy01v3k+l8tSPX25E1dsST6MJEQ2c55tiPuHk4CqnDzl7
PnsXZJwW6ROBPWUFsEO+P9OJsUfzax8xxGZWau2BeRSnAnaK3bNTrRODnQOUgKmsYoQ4rCBqZ8O5
bG8jhaYgEnKWhwQeNs7hXv0QYdBsodPXXiVY+fiZI90p1zU9c8F2tHHVszyjrgLaaiIQNS9ISQ1U
p5e+xxBkqWKTwDX28Bez/baIAFfObdyp8VoZM793w2otFvcpbZuvLi+/5EyJiZZoKEqx4qQS8Ddu
6/g5Gl3H12LwmKBYDRPiTxwx9dma89mOP40svzXzxdzXS2Oscvadw6LPoFP0s9ri1cFNxwQZNLAB
nK94ztHkTRwFWIyXwhdd9KkMYbyp093E6d7r8uqRi+ZZr5Y7G3S3l691+XcSaeJ646DzO2Y8gEON
32wJebaoEUgkO9bW6CVIx7r3+ihey4QJT6jrvm7tq8RKvEi3HyIK0CvHOKcmIwYZkGOIJLfU48aV
Oaa3tkn7lDGLuh0frTl5jAcGYaf4LoznPSyAS9fmm6a5mKn2WvIrBEPISO9nBRGCNPxtay48vZTT
FMMWLhZ7Iw+mS4+vAiU1WWFxo6fhuxboTwthaFwvWPyS+ithZBZWVH0YMNFvTOXJwTFXmep5AOKN
YBD7W4ny2TNr640p8juNv5YeGGtGf9XIeEB/+lgbU7ITrzQV9IwNIqdSz06GfNPlPGMaQ+LBAXl1
C6ZjtXlbbAnvrSkhiLMq8q++dd8YAfwoio+xDSC70+DI1eCJNtJdjU04t4ovjR82W6qvMEofMrN8
LAZ9AU/tglwr7A+X5/O2TfvXgg02kQGWpKQmAKR35XuWNPumsR8KkmaOkVEomPZkNvxMqx5MMzkC
DHmxRfsAdngTTbSKSye4c2T4nzmOr9RJ79zweYQYprXKiaTzvlezz0qlq9TYCtG6fsPIiO2pkHA3
zVDn4G/cytdE/aLEt9USv6Zd+yMPLzps3W1VVcjvOudcapDkIJcHgoEFRT/bg/llirz1QkMWqzT9
Mgxa6aWVRRWJnXaENMUGltC96Ea7i8JvzRQq+7yb75SAoyDpvjSL75f4Z8LlPxro+580h6eTjvh3
c3iXH+P/2r3nXALihtHan1Cd/ff/+t/az3/5OwBHZXZOOP8E2fwOv9H+IefpdKI+oHHs6wjc7/gb
8x+ABYRJ7UIXxDN08hu/DeJBxgGhRzJJJ5JmUj7S/5NBvL/nA4ga6cTpZPHQcZio/fMYnqFYU1g7
9rKjwArN2jrrOeZIVtOn+pTtbAvkL6nFA3tn9jv9Y/dufIaP3TNiLpa/2d0G84ZDn628dNWxD4gD
8AriKO+ZtMfUHTjKHHQL061PCGbqYl8F99k297VN8a4nsAPXgpJf4EdP4nt9dH177/pm8t9Euf6e
I5a/Izli1zR1m//8JezSBBobg9yhr7LYz70Q9+zAtggkbpPR+Oyb/ktRlHFVpfEreLP7Pzwh/kV2
2nD/lrjiuxv8pWzG6G0A1H/57mUeTHUS0tVxntzxqH6V980NGFj1jcntL6S0tB76L/vBuC8D3zhG
dE0elI1zdh+AWi431LmNO9Gcxak+aO/5Zdmnd0QE2ws9lvGOwj/H2cv87gBsBWf4YCdbDg3lbvos
n6OTfqtuKween2WtFXd5Tn9w1rVujdeWrdCKDsTCvzkzNsnowwrKXv9WP+VPQ+vRQTFzRknWtktK
gqoHU2sr1jAI+e0pPzFH831aATGkIeOg1LJ9LqtoHR/qi2C+7thunYPu52/lk4DY+pk88utsppfi
a9kqrCqb+BzsoAKn2mp4D53deOpvkjU6o+THvMMOxizGGtRbWq2+8L61gBDBZCt7BjXbDy5tvb1S
/Pyjtdlg+cq+eYOqkmvr5snBeG9Q91iTlsB1xmQi4q1tltzNtwvYUECZXuM8lnfpDypMExjGc/lo
bpd7hwTUCwFnlbN0gglsFZ7mb7gGNoiAgOeZX0nt2WfL2nMaAgtUJOw+doOzGRHfJP6Et83G2Lay
5m84FnX9vAhq7mJdIMJVN5Tg7LvmbTxaH+VtcNOVF+2B8WumCYdyhwkmwjpzH2+VC4MGFyj5yy68
tXACeTPHda/Vveo9YzaJGtkquit9/StZA2cBmNKsOOtAnk3W6bCJUhpQPu4qnFHrqryNH7vo7ByN
2bdHD5Zrsu7WxRF33yZaw1Rjxx8jH30V34NzBQ/mvHwDNe/6+Q3awTdmDs/gw5U9LRcECsxf5SYb
slWyRZ8ndTRbcg8vlOaxNc6ln/1o7mBrTxdOD8aN+qoNa/M+3LMNiGxAWB4TWmQo3ceBRwKAYefZ
NBiY+9wl7/2+8fIbimHVynkKP8iRtcdOWYFienLuOMXx1K48htlADOp765LfjHt4XLl+su9ag7Pq
mhTmx7gpKi/Z1bvsm0vtbAXYgRjR2b11n7E4lf2WCsW07rycV8cq+zHAZ1/1Ry15BP1c35R766bN
Ngv8aEK0BJPANX3jXGbfGa3fDyvmkgOfsvi7tYt9Wo1i7YIeWAPepkx+Zx5C8NnYUjzUkibRjjVH
EeuTxov8Ba1Nsbb3DKiGCw/kihBacp53QbXjzI6X6JLnHoaGM/pgYbAG6p1P25mBO0o8veUP4Zoy
iPiePUXrbKe/ps2Kc+Vq3jFDyFTHdoYlvU+eurfZ33E4ezKoeHAsCb3wBkpFyDDoY/DefiktqbmV
dh6G/fxSHSaUiyv3jpPJNK2U7dzs2VRhDsFKAKj2Ru+f3Lvh3L3Cg0Ls9Trfqy+qn/uA+dV7cdP8
dznbv+e5gbgBX7MF1mJdmH8hDDA745ijpdW7NpTFYopjuf3iMADx75fhvy3CDt/GlDgJlYud9leg
QwPgtmeQr96ZAngG3wKNE+Xg6ccCMoDqA6M+S/3fpGe0f5W+E4amOibdE9sx3GsM8w/xGT2sDWty
2xZ3cP6iz4yTmlOREO4JZVxOV97ARVPYpfpcPScU/amYvpcM8dDpbL2BWMXeqOZHyhfDbnHQemUZ
czi9CaonxgeZ9tMN+zZqgk7TboQ+m16sxjBmJ42mgiao7IGLW6V1e+kmloxsyXy3NI6qniU30CPr
E71Mx9cTaqDWJqjb9lmretOzKHlz7uiJGGH4WDMUf9/lOdD/igt9OO+YIqC0UD51pt0/hGarnfFa
HeukGuSkuMIWPaz2bteeJhvxzBxyIQvU6tUdyn1o3tDMsTeZ+UlLCTJrD8QWROWKsoFS5hCMuoOa
p2KrqwtNfEo6INcqklTNVkEJwch+41Ww2uDhZ7w2iuE2poPi82fvWA6Q6RA4rClcH0oVQrITuS+Q
w2nEuwvoM2JGNOfTizbSF4pL9SG1AuPMpCcN2cUiAqsBbS6xDKbOvKPufmdJlQjdPpxCtYSzQNZW
SudLe8Rfw5paRJPPU475T1iTPsAlgEKMMm4NCJKbSS02iuwd4ViyGZq2z4nB6dBWRy58tnEzN/q8
tRTjA6YgYIdubWQaY/G9ne3Yq1MM7cx2n7YU88bkVi+VT1fjJ0Mz9IhsL5RSgdLJvzelQWG2srie
LdpNMnTUxpjs6ErL3FDnfe5jk7oblbwxoGOYgbRgHpU9WsPMxmJZD+YSPqjAq5NUXFQn2imzeSum
7/Vk3i+VgvggnF8mq3qugKFFN70a5WvgX/f0iR+SIHzU4vZ74kxEwXgCL0ZPR7UFulk9G0gkx9hZ
L7GSbExqZrQGhG+qVASC1NgN0i7EqKW5WLpHhcQ3NFqqlFZ0r0nCS1SZT8zunhVF7T3D5S/taAgT
SmVLeZIcBTmpZGA0V0/VdtX043NB7Et1xpJjeOhslOnHzFNdVbLHqdK+B/Z8ALTUsPAxp6GmWyVl
ysUC/ciFwrpVbVJmM1eG7jLwF5gDMmc8OtlyFjNDL1W46ceHyqi8rkKToqV+hdPZmKNtofYc+/iK
gbKZsh9Ynjc24hbMAz6tlTWDnF7nMKJ1a8GPyU0aVzZDd0BBcNP6Tt6DAcRoNjGM2uz7JvZy6taB
eDMHBVemukrZeEGYTqL3ZXpYOMbr0/DktOPJZTTFsXEaU3Cx04VS4kwfmevkFFuEXBvrqOOk2Mb/
j7vzWm4cy7btF6EDHhuvBAF6UpSXXhBSGnjv8fVngFXdyso2Fff1RkWgREpkkiC4zVpzjpkhyA+J
LQWvbamusJZJo+60oy91Askn3DyCf+j07YxWB2BcIkSdcrIWVWgX2zjrtk2CDnFlKGN3yKv6nmAm
f6MXAbX7BN0OBH4FuwmkqJKRj8wKquKiV4Pt1EOv6hqaeP7oO2UJsJdSz34qIsJjsZXcDjdvSRrV
rNmIyA2pBIo7v+1z/DwGciCFRBSdzpE7hHJyGPUh2VvmBzIlFq23uyLxkvfoS4ooS0nf4I8MPDt/
/ITGmW9EfMAtS1BMoNAwqVC/4wNCidemDJ+jDZci7NQfVaBKnooA1L2jaUAB7TLfNzSgqOR1K4TL
6+ZUXCkL0FaxaFKsSFV6mrfqW1y6zbo+pSdsvB/EqjaHJnFMe23fzRSpGid5mx747lfEvjnjz3pD
pZIVwlE7i7dVcQ2RWrxRcNUv4Udz1L3x1BHSdC4+swNLdoLS6N698hmheTo0D+EWOTp6YItx/mJR
fEdPZTgZ3QidE4UOfj1gEmgcSGh3dByIBwsSpEd7lrM9nbwU/PxOuYo1C3xkxfUbopjJOhLWwcMs
FohIjFfGp7gT38Wu+hH1b+FM/t4anb3e8cD+Z0Vm1vNwVDvaIiCPqB6z6nESONJnYo6ei0cW8sGd
WI3P1sbagDbeIE2ClujnLDS0n+k7xfTcEZ/zO+pla1M1SG5ZaaMKY9lMfva6PbQoP9mqeP0BW2IR
7NOeAdR2RHxGFVkbGwCXQ+IGqgcwZxQebgd1cLXmoOg7g1xTvm3tgSQD+VTDdG5dg94MOaHkDFao
FygRLutzLNvmHdiKkbd3rRibDpk7IOL1Qgk7OgMC8wnBUc5YrRvOIQKjl7TdlGtqveIMBAYXlkbp
bVW/quVGUzwiyqino7RJDQc5uHFR9yLacTjR0ED+TvPJEJ4g4Gk9vHKOIQZM06aVV7WGCtkR5nHs
0BM7cYjqxZ2kFd5TytDXgrPF6vIHbmGtPtSfC+f0k6dpRhfCNX3k9GKbe/Kt2YWY+f3Q70b7TToz
hNlng9jPN2ja/ZbLIpN2nGICLLPgwTrr3/EHyYnLlqxdtKoISEA3smYUjwCm6lUTn0V0QLfmStf5
2b+wf2reKJxX+X37CA2Qfzt4Z+n7mh9hp39nT0aGh/5D86Kzeco+IMDLBMi+DE8RpXysLGe+Nonb
YpUmhDh3iqfSqx9IFALlIRDgrbTPjM1aDJQS7iYfGttNp3qqAldfG+fkyWCpOlP4Opig0ErXX9cv
PW2PYYtVFxcJu5/uhKSf7yRLKMlF5kJD67FOnApBP1mPT/TNJng14fLUsCgK5ZWMvZz0YoENfB0h
4U5oWawsNpJn+qrGUQEef/DBOK07wb6GT8rjOaoE59+K4AfAh8lzMJPy4Zg4ALqDhCLAje4DKKvE
T9pwbp3qbF8mesfzCn//uOuPCWHMgceVq698aQUo9dAlHsbbfXKi0c/KJv0+2U78KtvH9Ahni72t
6cMYhWi1Kz5r0CLs5rAaO6RLW69Lo4xQKrJaOwdRgbRVGTO6z9jFT96wMw+3dOLpwSav6YaMBRYD
bMAGd3yOSKq4tBufKNVhnWj09VZS6KjqShIO9jPUQoHpDkd6In2+nqGjLBc7Q/Pspu9U3ekvj4YT
XtmR5/skeew3rPLsR4EMB83JCuYDPZcd2RWvCOQ35hNI94P9li0NxpWxg9nraU85dQXXOh4KevwP
Q+aOd5W8qu7SK/uZN/zgAIYcCtkMY8G6xCrvWN9p0wZbjG48b/+qb8Q77+HKThfqV7jH+z5DcuRd
p9majFqUHOvxEijOVKMr8PLCk8/+PawRJHrs6kqH9BAo/ffNRXqrDsYDQoL2VVxxrbyHu+bgU0hh
mXD1xyXutmPU7h/iyYOsx6C/o/L+qbrZM1Noe7fIQI7ozs7Buf42a6h92F1R0bYvkuboLLeeyk8g
AATNrfRH7Rw9JYcA0iYqUtTWLhnpKiHr8jZNjmW7K+U786qfrIfimT4kC0xQ3TnhtVx1+Le/szUI
KajUO+XVwh1yYUt3ZoahFMIeMfpESNGqaBNcRDR09EhwTAnrIW3Z33PeszVguAMd71J361dFczVs
3xdxpglWA3mXNr2/DaXtqHh8Tn5IP5rs56s8Hgt9p9Jat1Y9FYXOI7xYXw2LevLIrlL53lSfrCrs
al20R/1KAiYGppXiiau6wZgeriscLCaJhQ7Fex2pjLv0B3chVHiM9McIA5Yr7HMFw48J6VyZDt0z
8bOv1+h2cbq+gMA434Y53Q322TvVlQED23sW4KBd2e50l22IQaGNsdeUT6I+YnENhlP0PrDwSg9z
jRueWM+DKDtWvCcGf7x5QXIAp9MpXOnSz1VfbQQW+Rjl5tqGYJ/aj3AbHyY3/Ka8SPaaHcFwSt+o
QGivyoUCSK+tlEu6m73qqhB8wXruGrwzLzEYaNqH3Xvdqb8U9xF5Ct+gwaCMfAGoImyCWx2bEzAQ
lgFFmrYJW8FgRSRb+jSWT4Spz6YDEsFmbik8JhWF0e4tfqeFllxoUU/X8dX3H4i2T1iA7jSu2Fhd
0/3o3Llb+e9BQIYHPgS3/KyeivfFgftcRvfxnYCUD2F2G78tC0/Jiz5GIsNx0JI7razAqlxIDEPb
178o29LTNx1gMjKAnGorbwhtJG3pFJFxWW8q1et+YOwD0s2wGVRYrFfdm3iQ57P/kG8t13/rfixc
H1YBj32BE22l1Wu+KMGZ5vOThdDxrrjqTnBfHkmQSz7Q/Vc/Na97R10b/Jz22YeKUCRy0I8OM6cd
rBckNhbhD8x50dV2YC3LGyPatfvInd71bl09MaqTtZvzrNTGzkh7gCHsmUVIBno2KVNmK/tCQekD
TvQPbijGZgh2I3VmSqzjBtUWEI9UcXxIaev8YNyDbjJCL0yv2Q9tZhXrZoS5r/LkOtuHRPEkF96p
Zp2DVdnf9eZu6SdP8rtOuSXVP0kPZXOCnCZ4nZG41OhyW90tcHXz1YvY2A5k31bA0ZOuXpPNtaqi
mo26a0GYaFAxxBuFdBUiZ7z0Nc8d2sHaz6b+Vofr+o73NDFH9Y6/C36whskvyO+jqwY8NnBSVgl7
4oJqvJEk7b1ht+OD03+gWMZdiKuAaJ3uCSwN13H42B/779a34R1qTIL7+7P6wa7RJl+odvyfjenR
wVwN7Jn31JKNF3zOzFkktCoba4+Ia50dsw0iN2Q/wHjPcJHe6hKC66aQPKVflwfEXdU5cmd5NSme
/l3esUSMNhipgoN+qmC/op1YgU45p2/5Lib8yGk+SfgDJBo+VocCYi7s+lN0EZvqLMRB3ow/+h/i
zFUpYVd4nE/hKf9mPwaX9pQhe/3EZPlcH2lcUz+vnsfJQ8ysQI0zaPg5bL2mGMTfKqq98RuhtmTH
Adg16JZhQM9IVRqjDMmcCFRHHyf5MKs653msjICsYNQOCI4OQ5Aqh/H2C0VuT/QzpY3cTDUaZGbb
bvnt7XD7u9tPt4dZQ8BAnoAED8EVHOwxImrz9uuCBLE9DB0CnbdDFofXRlbWgbHkcQgZjSnjTFs1
+lrItepaKuer1FCqZaWprOMR7GgoAPTGkH9GvthZ0zsEUS1sgeQa2eEBnxevzYaSLemZ7PUSM8hs
yTac4UpHmgRkRO2TjPqRyuBhFl6kxqyoJAuaFSzjxhIID2qZYpRtUOf0URa0cfsGHCSkP98MDwqp
KVGWp16lUmGXbRbcLY2tNYkgIzvh+oHwNrEmUP0DahQTl0TLHyGxldbBOqhTdQ3rFDRmWlM0V/3M
06IxfAZbbVS6jlbSUrwINT5CRh9FiEH7t8qZCouqaO8rVkeokhD74jukWclmDX3qSm6Gg94xr5fJ
TCFFDIcwTulhVvj5ZMUHSaS9mXSZVzPjQ9wl4Q7htL7Spfi+xAUmSutgMTmRI3PoNfgmc4q5uGKF
PBT+NY38dzS6zb5Vsd0UI9vnmPGvwW0DuH9YrMqqVeAgOLC/vmtLOV2rOlCoSc2wqGCeg0vAoiJr
9V0w2E9hBkQBJZcXwhlurODol+MrWTvqrh8k+mSteefHHyku+L1vKz/0knwmoxej209xTBgFqj4K
IHGnI1gQbFYgkNnOLEqJxPS2dmnc3s/BNctz4zXrXhupkJ1Rbt9ydEuOMmAJ9h8r46ciofbSgvS5
DwGIDxUh2UNt/ySG4qAQ7baSJFwtcs5ryCbFrUZU4aqQ2PrOL1Ir+m07aiSdy+HP2ScjHbR2LQJI
DEMfbn1qeVU3P1XQWrddLBEVIwGMD8yBDkMwvEzLP7ZINxJlclQbKdY4kklZ08fHKOrp5PY4UYxn
rwnVrVxSno40ezODOXYSkEGYcw/d/DJU4Nrz8LzEmvY2qsEaCl/bshm7PTaLjZ+y2BE9zWCNrLGh
nhZZhHKNqbggtqtW9SQ/trL+mo/JFpiY2TmSzvK+YtaZZvuZUTlcdSLgFVjfFL95KYxhH2ZsiMuc
JSq5V095RVZArmustQf7E2u1EvmfusnSOOq7g1WwYCa9dGVharf1NztVXuuOimNC8FzTkqKVDNOx
QOBDJFDtqCEtlBh8hhul6Uaps2B3Hxo0lYqJHV0SVptCidjMNHgZK+sK6uJZige2TVbNelp+S8rh
Mx6ZaQSRcpNNPQg+uBEBAVC7nEZPbxCa/lSZ6PVjjSElldkth+S3gs/Ajptpk4v0rN0K0rRXdh7B
MlGYAKzgEadGuLE0BKWseDAbOIokX0emqaaxW7hkj34Yfxg6HuBGsUiUbtudmmrJRmtK5kXQL1BW
qFtIUIR3TUVFL6KDyBCJ+qUieMjv1rJGvy3oyouw82s01E9KNS1lskVC3yi4JqEPDQBMKnl4ynS0
YJFqspOxJnOlNrQt/NaJh4J2smwF23KiBGtKXqkUV41Ty9Wp5ttaZ0lr1DrEu6R7iQtY+n5KL4Yx
PDva1bNGeBL7/vjNQtrOmfKns54T1heIx34gCtls1r6qE02Yy5sCWwXQx1B1DUma1nEyqZeSPqAk
E9Bu2hG5ESSLJ2TyrfRkfIhFRUkhtT9IR7RWRZg9jahnIiK9kdBoqPNGEB16UpGp0m7a1v8RmgSm
9N1LuVCkmklH+5bGMSg+GmuyPu6bfi8a9T0cWciW7ZtsHgKlPNPX2JYWyc8CZYg90rjPmrXcVCzw
81OB7YR0o+Dk3BfoibOqepBtgRGhJsfapNPWysMuq+vvZbq3J/kjCDKm07yTVgL16UpqUopNVvpG
HHaT0P2tAZKkRY9vCZu6HrDFmd4+zMme0POwsG+QO+U9dVJNUo8tcRCrWlr2qmIgWAUgSxJHVxlj
hJGCFNMq2r5jgUu/IL2hBuSbdhMTa1JuCTjYtSaG1xjlXFFLpLzK6f3Yt299GVcr8j5ZnqgBm2XW
RBnJMIUkfYx9506hdgl6XCSKgeTaDvg0OiQ8MVtJApWFZI1e2oQ4HAxumplab/1E3oQWe+I8wFJr
J6mFszJ7KsaBu0rKavXQH9IweMLRtW7weySNoWyqIU1prQ5Uf3uVlAMbMapIKHf02lmZ1WcgwuYm
0pEuz5jNjHz+gNB+UIKZCFVZuWZLCmjalk/DmLKJNtuHUaOC6w/WteM6dSadAV61N6hzkrVA6bjC
DopJh21Vj3u78ck6rLS1H5VbTZM2gDxoQqeg/SIl32lpeehF9CDx/p8jiudJkbwmVhIyE4esFpnI
lBzJdg6eeKf38kG2oU+oWkYJOdYYp2o98sKSjb3V1GwwFzA9kIBiF0PY6eYIi2AQR56f9/0lAT7Q
x8Ii7gKtaqDaaFUJvtDo6zgTBSAQHGwNzelDT2zIaCP8oqLENyIr26wQOz1uO1dIirQKuyShOG6i
uR3XA4qN9RBOTjKrjdPIfP6mP3tayL5MQcTi+LF0N+kklhmlHq9rsjxwEePvLqx8Ew/qz4EkFXzX
jTM89uQBusI0nWqK2To03alRw4jObujOsCNJenpoMkFdE1i134ltakXUIGrjOhCrQCRnt4tG+5xw
iggFsY6l6Utr/CdRTNMqTaOHaiK1omqMF3LtDEdOsrfEl5+GOpw2hklAX2S/WDI0ZLUfPQOutBPh
AtkRYvkKK4mqQyytDUVDsIv/HYuG5fFxD16hqK9tj1IW+SOVmKVmbUDImCVS38v5ATeozkpXN3Cy
lHyNM314FIigCXhUvhOnArg8bjbU8ctVqBMKSMjtfYAvNLU+TTWS101u7oNs+hkXQegJsxco/k2n
IH+lG6mvKRIrtkgHsmI2k4N1Bf1D9Q2oAjObySURNmCp2rEhydVTsmTRtuG3z1UMoHKHUnlxw+io
I1AV9g4C0ockizuPBk23wqO6tYn2oxqKBGL2opSItpGOBnnDAI9aC/ksKwMGthPhO9MKRbvvE+fd
QsbcRHlPbidhujCK1BCW11zn+r7JBvIulp9+uzmCFduFi52qSj4jOkOuolXGfhDhr4fbfaKeFjVh
8B4sPJ7boer5BjBgKW5Wsmoj1e5N7gpt35j5N6OQsT4ktrrugSat5AoAkRH2VPjCgE2pwkY2BtOy
HnvJRVRFTTNl57bgb/ogKHY6VScjxaKcVOmfhw5Tl5SBPZptcGINFFTyyAz4YGqokS+yHEjAUvbt
GxpQay/96xAhL9Bno9rFC/knXQ7ZAgJC5AvY1pDvs0FQFdOM/E72B3XTd0ZyhGCh//+t7cMopSOq
+++MvZcPVH2Ao4r8V2Hfnw/7U9inKOY/yMRAPmWgxzMMHbXgPyl7qv4PSzM1dREe/Auwp9sA9lRd
IPZTTQJQFurdP3V9xj8MZh1mfkW1dF3h1f2T//enzOyPJMGvoMFfIztu2RhfyQ26wKYnYLnqqAhJ
z1N+z0eYi3nJSOlMYN4G4aLE7u6aNti1gYxoqctyRDQGPlRKTK2tJIRyFwcQZYV34+00pag8u7a3
MWlyJ1Klfv5yJv+DKE79K5X49uog/y3JFrYOh9z4TRPHnldPrbDVryaG72ou9FOKj2HVCsnYRaly
pat9byjMdnnBoD3hF3YsJJbbLmh0x8rQJyYBE7iPfi0URnz0585G/E4xQVMG+tR+ROZtDu+Hrr5W
+J9/8/L/qib58+Vrsoxi0iQb43fRSh20CSZzRac8NJZv9VzgQJ4RiSVYfJxypp8dKKF9F8qrThve
pkBu71pFPWSmhSYv1CPCjKlbtSKnu5U6QmLdIFrlyV5QpYUk1nnG7jhSoe73fXOvWir16UBBN70E
ppaydcSifv2b97Sc8r9eMBaNdoDxtrC5Bn9/T6oWBXg1U+3KhZ5vkDFbDnSOwJOpnHUqE6wVKsYx
4frwykQIcs0qaW8oIdx/3Yd9K6onMU7Vwco0D8+ngsoKeQDBA2qc6PdmSr8iIFWQNUnr/u+XfkNF
/ttL57uj843iW/W7wjIvc78LSlu9KqVwZJPN/aRshqxCL5VFZBoFfXjIZxQc0QSSvUvH9xJRoRg8
w5D6LSO87RbkAKKBmkePKGM6o8kA8Jy2S8VbOEixeloU/fQZG3tFVlp4EZJGa2uQD6FOCc2ymCbJ
S7T3fmHB6avxlZg6nhsN6TWXJJ27FuOVW7GmZvcXhh77MTR/AxEvlnbBLwkxls76dvbn8Fr6PiUV
SqqdZCu7agrOUWjap9uBbajVmxlLCzRuVBpP01hFbPckwt7oH+g+HV4qE9O7DTx2hRPupZeK7hQD
yXQZKsZNI/usJ2Il9jDE9JfbTwOhW0ncJq6sSc29pqoFpFp/Vyj2RlQYrIel5Gcmj+aso1obEwUL
tt6imairHTSbej1I5fcJodMui5pXmHvDah4FnQEFBg50++3//rzV/3SpmphoDFM1oJnqv2UziEFo
3WiF6lVSu2NvdWKVirre+M1il0l1xBEqMRG62AE2eAojQ3MT1L804grqnqqvnPDkbTqqDQqJuUds
RNdBWgeLdVizp3k91/YJZKb98jcve3lZv1+maJBJ72CJqvL/v0qtTQnMxGjUCjxBsBmyGd4HiUnw
SMIG1kQxhA8OTotPKC9+xRwrdbOPpOShsT9kUpkOGAV/isWFOgidZltmk/KIHEer8hnXZPenVv8v
UbV/mUH+w1nWFKEJyySeFQ3b8vtftGu9becJFRs2K76o7uSpccSUvEdDegw7Nm1C5ESN55SLc4Bb
c54clSB+ihLR/k3miwaP9vfzBsRWpmok82qM30mx/mS1TE18Sl3eP1SJoh/rF1JWzCMclFUoS91z
1r8l4P0fllxFKMi20w6qermdyqlpvWga0nOdtzrCYkDyjiTH6q6s8nKFN5JWcCwd+XCGVZjn237M
rJ0a9ff9Eq+VV/QEfcX2Ah/VRG1V8lGS8gkIePoaJ7Se/t8vEY08WpYUoHu1fxvJVF0q7Er25SuJ
z9/0boiXiBPc9bWGmys27he/sVmIqyRV1AX8MX0HcIdOqTddNdJmwgsw0k8Y73ehpR7UNpMpfRJs
MNu5tK4wvK/+9ws2/30itywWF8wZ/GcZ6vLZ/XKRKGUsR5LWq9e6aTFUZVG/YZDezFb3rZxa64I0
kqp/GlFSg7LndpZcHLI6JrFRg+qbIDaj6u3qBd5d0YujEiZYiUXxrstK7zABDwyhWkLvML4MM8U+
1ey1ndBfzBbduBxqoCoLTFI5/8K2azTA7dRQFsOGV8saIkbFyo5dNmVHueTLHRQHSx3vCb0Xx5by
qQvDUNlKo4VSYaFPiJ5QwX7HrCCoTOALlnP1Lm8C46cUI36JSuUqddZei7uAjo/yoNiB9pSNUo3Z
sND3RoM5Kqfz7yPt3GchirPlTam11nv/+7zry1jx21iCqdniNGAOsRlQ/nre4zRgrzrZytW2Fy6o
Nff3UzgXh9mqa3iF5ngv2T0lUdYXx2miVRgO084s2OT0UlZvMxn4ChKt/SwUgHDSGRIdVFR9rCi0
BP0uroCii2I6lMFThx/A14TtlVVX4hWkm+63rA3zSX8IctOGoBlfEik3H0HtohhVD7PWqSdRsJGs
8L6e1ET35iHZlqJIHyD4ki8ItCILOzIEmQdp7lrEFRmJvYNY0/3NFar8VWC8rNUsSyPeWZexX+iG
/NuZkhC+9sg8letY5i96BflDdOFrknIhNhWya2FKJJgPdYXUP8vgtMBL6bJFmTSWh8mn/qWVEzkS
KKX+92d4s9b8+hmassGYxsZBVgwZCdxvryxrAzWWk6m5DqVWHAi6a+5wsKCZSp58KufH2sJ8R216
JZVRjUwqzTc0NoyVMEvJuV2+pZaQVjnVlBlASJyIfKa+2PXycfLt06wWkkOyRrrR1VLyiLCNvKSZ
k3XbhZOba9ug0+X7QXsZTOZFaaD7NCOb2yZW+yHlKVp2vCkSHrAsNSq30BGWj4S6T9VMAYCEjpUO
yM5olotfQ98j9zAoMjBhox92S9kDOLBFbzHXE6QjgU1QViZT2oEtpinKdCYVmwJqd4yAXqQMzaw9
igXY85xkRGtTHECpWpaZZwdD7ZD5gz49oBgEoGV2tagIiPqI0r8bf239r1hyGid8Dnyh8FbphKXh
i/rrF2sW5NxW0RRcpWQozhnAZk+XUssxAAg7hXQ0jOp75I9srWc4pm0c7W0tDx/bWQK4YIA9CK1P
MdbJEnCho2+yZojiJfVult47y6pF6AztBJQzwIYRm59pE9zcjb47UY47F03kkT2S3MnKW9tWyj0a
yqe2N+VTV9zFdnKRewl9TNpStIzrbxG8IdooiwnUMEKkYKr5QJuSvO+gQ1uFE4PwvbGPRo9wUzZH
RdSdsO56eq8rrFVjXNR2IKNtkmNATSiSxpTAYEqbc8gqqTftrSkC9BVwQssQpZsppnwj18B7slFX
nYY0RrDSyXj84ye1u46Zvrf8UXODyPePStSgWRuTi1GR3Fkgt9LIJthYKR7ugN52Y4DVLcWobINE
vQcu5F8nRzPhepm4LtoqflEGqJAxlMmxtgt3RpFKw4gUvAwM+ibMcfxUVkRHlGynRYC+seLG2vC0
6Ega8sZbSol0GPRqlcBrxla/dHlZ9J6r9HWqFWXXkYjpzI0MmW5U9/DBp6NdKsCQG7exWQ/U/jBe
fUHFTwHZcEb2jubMt01XG7NvtIqnbV6HvE9DP496d5QMXk3qEL5WX7AUQxhCwg2HgGIyKbbIRqAW
w7/AA2z0P2IVuYo8gDzvU3ljCgASdUfeBBjdqz5w9fDxAsTLrO9KLPkbSoqA1WjRG77cn2OaX3d9
GxMMPH/kIg89SMzmdUKiyZyh7HqB0av2X+uYKO2oGMjnyxbtBxdErEueVDbFtoLV6xlF8x3tubob
LSr+dS/kx7otdkVDkDofW4RAsNizMFa2mqEhOmhgcEvj7MYE26AnpNicTuYdKLt5CwS4PZVr9j/+
xs7DoyiQjigF4Km6iU+pMoG6MQm2CP2mOftT1JzT2l7P1Ct3QhHZQbUn5IkIOFLQwY5d4eKfG6Jx
/LI5dRH6PlkX49WCuLRA5hxM3YNnQuK5iFStVtDASg+IAJxDA+aRNWRY5KbFSOOzCwvwE8hKch7S
n0XKF2xMLXur4MS3ec0+S64iaEZgNQQ/d/g54KHg1USqgbPNTmrUs5p5oCXRbWiXjstd9YUgluai
p/MibVA5raGcHuoUWUsBowvHDOA8IY/POo86SjJaihJS+sso8f6xeZV00WAa6/Jd2rby3TRPw128
M8DS0pXhJDUxsvEuo3+T2SV0hTAKziWs5rbQjWMWmh8EpEWugXUzakfzopC7u0kL2N6AGZZC8Iwn
yUJBrdb2N5reTtpr76MvUH3FjT+sxxYFnMWV745jMu+1OWCsDdsfFvna2BE4AEXB3y8oCrG3QxkZ
+smmHxEsZkFwN7dDu5NUtD3Cd4gO1x+LvDnVtR+cIlNTqNvW/RYyxHNWJeqDGaiHUIIDEskbWjN0
MTS0YRKX7Wc0z98nX7I2xKggLyEo5jjjamYxhvBNqccDXoCwZC+UzGHiZLqy0u3ZurutZWhDXJpR
is6+VZ/JQwq3QZn5myCBg0Ypg/Ud3g6HgQCARNMXe4JVnQq8911XjO/VUi6ltv2gJ7rrG4Q8YQJ/
NSBDeFllQSjqkH5WvVU8DvqlRCnB8KVcGKfCdVfG20Y1kGRSCQcOB4nJxMvVmsTXKf2Ir6CXfoSt
oqHr9zFvUEhu7E5/IqLrSQLm4Y7Cx38ZGXWKMgQdwS8/3nQF02ZUEbezm8VHvzDX2RZBp19uqg3B
y8s+t9qL2L4wKs+efuM652KWXYhcQF1vtwlDIGahEY5dmsW+WjjRtwMhbifVaixvlDitXWXUvxxq
ey9HpbGz4IbDXWCUdS2Bh0IGYAtGDpm05bdLJAW4++VgBcBwfZBtkqn220qJnIrpbo8goN+oaraL
A2lys6n/+OPuMDqGpppsygWnXS+HTPPbfRcBSiEZMcZhlzX7TPfXqFHqbTSOU7qaFgj57RAuZHJJ
5tCm4Teg6jX8J5i7vt1MrlrIEGXy9CnQg6fa7OqN6OG32HmWklwPND2d8O9pYYintVeig7WA8Oe6
x7swTw9qyECdqTSopGGfd6Ox6xcOcWSQR3A7/HZzHmKkslJlrCzIPe6gA4Dpm/yZ2KqcxQFY3tth
tlCefN2sJwn3C/JyokCJPlkOzMXl/nbz9lMAowjm7/IbmqNeraCj0Cy6B6PyEC9IT2QYcBpS5JuY
WqY1+oFVHdJ468xk3hQLBlCnDtoHHdilZAL2RddOEu0BnpbkWsoPuTRPwwDFRJMNDLEW+utEmCRM
VLTn9aDyIb+ZsttWg7xOaeKIISZn2n5s2zry4LMkrqSmHwMwxHmIFho4lBSalubaH0rPoj0G5dN3
utDAlTItKvwUq+lQYSG1qFfsh1r+KdnSB5CFdSRZfD1DdrgkD+zqeEDGH2zHBldA0EPlYolzFMmU
74wCy0vF3J/qePii/COXIm+g7QcFogFTZCA2g/5+VGmnLnv11FFS6cE0Fgmj31LODEpjnSno6CZM
A5SGtvmC5E5vVP5oQXYny4Hpa2cHdbO53UWHD37p8ne3n273ff3tH4/9r7/+egYjpDjY9uitf/83
sxtt/OufKSs52mBMPPzy3Mntb9SqRxuSEz0zLVDxrycvl1UR8qUfNeEvM6H0vIuC4QmhJbZZf5jZ
692e4fabr8fdXsrtZhKUKmt+qHMBJH6jjhHN5qMXx3xDkAwgb0brsCJO/Xsc+xtp1JDgzgPKfNvH
TmP6Ube/HWZVrZ0uljXHiFsGfFSApFq0DtHqsJdsyDzCoFMYL8o6mRyYdWL37Dh0XG1OqX4L48jc
RTKdubynR5cMBiLbnFwyT2rDh0EIvsm3X98OHfugvYCv5ahVqTt2rkWAeJZHMwsaewRT5LCAer39
3e2u2+F2MzMIgpQMY90sT3K730jFnz+VKQqhXo4JIVqe6PYAVvIpMzGdh4xIya1Be5KksnaXJe28
N2omT1+SyeRJgf0KqDHb+DUY/AcjM4RL+anY+4GB0uP2Y472kJCTUqBuu91xOwymXMrujXZelCzC
ugpwyFeuwR8xD0v2w+2+W2QItAG8Pl9/I/7166/7bo+7/fXtvq+nGYMmde1GMMYM8hJjeGPY3/jz
iY7dc1mzPwbtENG1Xgjdt1CKr0N+g3d/3Z4W+Pd/vXn7RbuQwL/+JLixur9u//YMt1+wHIAxpOCV
CztqHcA0ScbIMoLi/vhx1kakxF+PhK/UbgymHEMn8SJUfZK2o3+++K8/+/pHSXf59WXffvHb3926
YV/3/fLGb7/57SGDXUnurJ1srbyrKZ+26GuXFz12UD5K5/Y8pT837f9xd97KkStbl36X8TEBJLQx
Dkvrom62gyC72dBAAgn99POheP7LjhPXGXccRmmWTOzce61vPd5yBYIc8u329s7IlOTB7aS7dyon
Ivz2mX1/orezX3kweZmxDfs6fbv4+6a3U7cPOi472KRfN+o6Q4Pn5ebTxkzibacL6v5+wlGj2nJZ
sRFv52WuBsk0rb4SCCaRqB+3HIKvOASnZndkVGjwB7RYdlHk+FIpnm5JLrc/NQGv2Vf+zO18YIeQ
+VVk30nDQeM72eww/icCIZqPqLYwQvoSAcQbPPc2IT4x8oDF7V29fS41he9aVOWTZFe3C+YKRswf
8NQ8E4+3ur2B/3r7b5f99RHJ29f0613/PvkVJBG37U+vDX+5WswUy45BOZZoiqbWI7Oncov7dggO
Q4BbJpvs4aFMU0KKJTsuKBWeprx1nEh34wRYkgkxQ1mfYk9zIRKuZNOoTeejvSspJeGgT/WJEcSJ
hKnq1b7iYjaPXnEfGHa4I+1pF+ohnA9clZhOjI/JUDgiSv3J7ju8ZM25haF+8HPrHo+32NJo+QCf
AabqbOHnXFkswRzzmBIpQudLUTmnuI2ephoUGVnSTwnhqxun8j5KFqu7lrRAULAoX7RZijfE/s+q
Loxz2faYGy0z2OkjDKJA0hpz9J8+MS/rDq7stvGMNzsNp9XYg7oUUMvLEBx6OlXrukV5GejBgB2O
Db1mje/xNPwstK48xAhWaeKyeWLCJKgNfGddq5QdfuqKO+IVhh1ihl8TA+B1n2vAZEIVXnWE0y4K
Fau+T8LxhdwKwK2F+7tAkbrWVetvAxutJsLmh6oI4wcSeLAOdslzh0RwxXA4I6dQhktzLL0VoDn7
XXQ0zEygkxsVxju8ufklLOlWxRE2wyouT36iv9qjZXOIDfxFnA8h+NL6jLMcDXtd/NIKnaQvOaDZ
mt37VXtlQaoO1uREuyzOzknidLvMSe8xwuZPbRealEXWxyBG/aXOtjq05EOpue7aRyq49MS4adHc
ULvMHD0vXAHE51CYVCTNoXFa8Hn8mlyYTb60STbmOBgMMFCJRc5L+pQwDp0FGEQDzV2Y3e1z5kDH
vPWKFy9lL2Y+Dar23rMwRk8jWrE1yjDbuNiOm6E9psjU7hC/VVehQJPYythkyvCPVYkHp9FIq9Ng
RlYlQpsRcDrJ6uNDDGnUxqGquXZ7L5qBFoo5MqPMPZxNzSyXgopFWC/HQQ9XsRWEuyJhiJkUCE+A
ULfNfUPEwLLtLO+YdfIl7FxjZ5XxruqCbN2S4TXndAKQAaS/8LrRPgy99hP8Z2rdj2SiHbMIPa2e
R90hNj5mWs+CyCebo2s4In5p/EXgVPbOdDDSXDtSvpEss1zIM7hEyqPSU79zmM/nxDdemN9QwbJD
XxtE0fLrLs9DxRdr7EkOzeviYED3iqQpjvn7xMj5pcH6JceHMS4COLbWTxM82TUcAnuPQvfECC8/
227CIgYMcVeXg74YS/VSD7X9KKr0hC4+OSrgpEVNjypsI+c0ajnRCT1zJLAF0O0Jt/VgmfR6MqyK
PAXrqsqX3vTkjv3pDlGEviEP69hZI/OLuNtJ5iZOWdSHzkA7LUTCs+MNRlKLOT4bp+dEZvVTOtwl
gRiIO1+HTqjuPTw2demQt2hntIqZihqZS4mUCcL8xmFTxxa0oLEZwDtmeA20UD96JHpsyoz5AbFN
4QGJ66Kw0T0Ljqt12uBJR3pygMT2OnQiO1pqQngv2mmpT/QIR8LYlrDdzAN11EDgjgDrVpkEpAKE
INJ3YefJD6IhAMlMnkZ2XfMDtituui4LTppbfI5N8SMCfshN8N+IgG+33spDNbTtA9KDR1EL+gmc
XQaTNJm2aKBc4bdlk3EupHduo1TtRld7mxOHzo2cOfWI2qTpkJJKaN+RsesvoZdP/qCemhAUdyjh
rNvTKcnlj1Krz45dD2jvmbX6w5vepAZ2mXRcJX4dLOfxo2F+6skOcG/9bvwQQQGzINIw5Oyk2xpP
8fgzdk3Iwp31sxetgyq+e2js5I+NgX47QOGYk6dklkfkxPT1k2JCfcekod7l4wOCbIiPA7o8pOVY
Jjs6jCYon8J01MZl10o+m/ZsCH0LT0dkCVQK3BcD44CjXeFeZ/IAh1HDbTZ6iDzHUN+VUb3u7PF1
svBgy1A1Z7srklVJIvXKdx/13qqPYdHQ6IdsMSSdt9ECdoCj5oabhH7UHbCwuyImT1DPtBMBv1bT
ykehPFpaprxELWBeLzZajF4fZT/W90Sq3beif6SUw1/K9GDI+vGHqdKTaWYg6JPokZTFaGNESbWv
VC1xzvTRs2YG3b2L0SyeiPkeJ6e978ZfsbDqD0051VJWOJqalC8t3ciCbTQOA9cdxkXdhT09oFTe
jw3HNC8DWdLOgz5+EDU23fuusdr97ZLADOuDORSfUBizrQO4IR9LZ6MPxdEDCLmdFDWUmOJoqQJ+
MGiykdnyf6ykk6cwwbrd2+gZK7SOtIbT5Hls5sDJkqBML08uDYx0vtY5Ew8fh0A/FJeB+ME99Ox6
xXdioQgFgDfJL9qRxP0042/Hbs5jaeBRGuN3Ta/dXVjMy3ZOL3osUIPXFJWUXrW/zhp4Pe2I6KFt
thM11NUliGFv6qW9G1A5r3Ti6zj0WtpjRn6HZ1l/ihFOhrQTMg6dmYEM309lIbbRONwQCD5dwSe8
m5gRTqor8GAwp94395rLENCprHXCQr9h7MJW3sLCDzSffnfOMYyuqICMVTr9M60Vvr5aMyETJ6vV
DK09wtu5Vurfac7roLjYwhOa5SNP9REPTXhXh3Q41/19KN/4l9Ou512A4zr9iBzQm6MeyUUKBJjJ
vTmj22mZBrwzC1m4z01JQrquYYbMaziPRpq+AmIJmOiJaRH1giRwZ6Q1pzPblQHOc11hX6dSBfWf
PXeIRgtBi9UPKrhLce9QD4AVtguBuAzFf9+Hl6Gm+5k4PIlEM91F7GXb3hyxqMUazRXy2HTnneEd
7BS33fBGmnnev5kF1BbHDj/DmslcyZzpfhjwS5NDcXT96xB2zlIUQNRDvsrdHOWjjBllhfh6pvNe
jMlM9j575b5xFeZTWxFtgYebXTMd5AnfhdOewjCwF5U9TpsJA7kXWFsz8X/H1ZBt9I6fa4OAaJW4
6qylBNQPo7kih8N91a0/VHXZ1he9uyzsgq9LKz8Z5jzYLUkVphbTSPadV45ecpXCkDUsdFUyc5+j
KZ/eo9CBVpdMWD7MipqxS2GMpfB0pSBz1Hfxy2t27+9UuOcQqr/oVfHhgr32Y9Xvg9iY7oD/A28T
QXskMsBHTp1fDMelrkc9ggOmjaGOsNOoqaWPbMVbP3XvNTVXXkG2bYM23aQGaLCqqLfN3C4hv4Qp
myHLdZZVct0PzhIJbktbGNV6lPcIIBIcskGaOG9+mP30ohxiQOZUxx7bYt8P4UFvQOOkaa9vm7SC
yBqaV6/Ivatd9JuAhBdmofGBkeCWVjZ9FWt6q3zY7zg68YL1pMK0tOFKE9cY2jayFFvzIUEzs8hs
p9lW2kwKc9Jsx7CKew8M7DKKfSJ/hoXui+MNLB9ZA8DzZ0kOyV1DSuCqAXi+JNDnKgd/JI5Tf0M6
L5eZwQEFuEZRDN2RUqHhGUgT+wfIHtu44IKUvcNanbvBoUr9KyrQizBothiwF9OJ/MYGc0ic2+61
Sso3aaSHuJXYGg0BRGECZZQwfduonqdDWZWgiWi6XWTkD8modTvfa9PloHl/KHjMg1ajfK99a9oN
Rr9zOLZdhOPvatLGN23nwTryhndHMYCxtDZ+tvX0kltqPwwBZZOj0H7XBOmlM0OwNG1+9BBHmsw5
F5GZk/Tx05aj+1mo4N0q38BdDQ9Ool+y1nwrkZZeXF++Fn6KIlpY+UpIhSGn6JHiJza5m0Z7KNNe
rogIVouoMPKTU7ED5sCC3LLLz2ix9tH8mLkNXRade+UbT12GnUILciZtk7dvIrAenu49pKy/2dja
pFTjTkxGtHOIC/ONLrF+GNYASaSc/tAbf4giOMlG6fLxKcw70hm3Uwi6tw9OlEdq75nOBr7RdNYh
/cT1cO3Soxvmb5XVG1cyLOSdUVUAR8pyugx8EnfSrAP8EfTxsc6XRmPC22yuY+O1u9QO9qX16FSZ
dTKaxoZrbZQnEXX3GeC2tHTiE3kW40KimlpnhtyHvhEtXM8jY3SWZ4ZxJlaWFmVr1legRUIx5LBr
pkHwTsqokxiZKcZTbTh/dCbzmzYhKNvlMJpjE/d03T33o/pleMQjMaA+gt3f6h6+HZyl5C8Z5cgI
eCLLCLPF7TuOTHaZhrnc9XH/BxniJjIq7ptaTPsZ1twNYHiAtVBT6tahajPYPM2E73XSKY5KDMeo
R50gNx6AO75EnnZkSgODYfipSYSaHk3IK4Jo/GQVx/vbnxSx66nKx9c+JWiTyi8/Trm9zb2K/VkR
wbxOUCJlXrOIrDHfsr15Uh5o4/SHqrGJK58gjMCRBMmiG1n1PXuQ29iJwMh90gfmKQmql39aAxnI
zDDVDiUXDumR2xHwhtx0sqV/LNiP3CVsnJcpB5tt6nu/E9gLLAYtfEtgNGlqHMLEsUghGQ+j6fKB
67Z2svx+WgQVwXDGQABKP36yv1YzpOtDDEUG8b2Itn1UGtg22bjb9g8GfN7OSyMfQa7+u5xkjzaI
jDDdstWhJWeFaYUkm7dMmYhpeLu0lhQG0aDStVqiDC36QiU9eBJR/IWFPRQ0Ql7taAGLXdVwNpKD
hY5g1Peai2GuJK55pQpsUQmDjw074po8ELTDtG2yQ1HqCQbY6epkYGBnoU1bM7sp4qq8I4UbMdKq
QH21Ul27ZRBhvtolrHrqo7Hsjw27sR11+CvfGfBK5kNDV+M+Tf2zJunSwEPHyhzpw3XEjNw0mLr4
mkIMCS3r3va1A/2FO2UlwCsac12Eubl1dFxXbAkhXUifEiFocyJkpb4XidYuukxRzyPrIpUqJz/Z
il9nZvvJrotgYYeYIOltxasscv1NNOop4BSr32gudaZE9XvgwUaiJRbuWI1bRzmo3WoR3GlzgyRr
1G8Zd8EJPtlVhN0ligP/ZWgMJMoF0Sgcd/FYSg8sHbtFHWEgKcjk1+aZlW/B/YPucCGKWna7Yupb
nXPSBzZNaiYEE8t8pZkYsEuYZlojHqwx+Sx7ZqyhKoZNGtjt0c9Tf2szKFsUjQEQUjdPrsoxgdfV
pe97tXTieD/xLV0MtdduC4fxOWm76hIFmXHWclL0yugoGXkxXIE6ynwISpPr99doSvYO/Rkt6i+9
cp6l1E4OoMO15RpgO32dxGtjPDWJb901edie3DC7aFUNiH7ekIQV4SIkxb5ObbR2u1T87rFK5rkv
7gKrFc89S6JPmvRTVzcMfjv3XClR/fTzbk0c3S8h/JD9uHisbC3ekqCnb4SPPzk32/y+dahI8FCt
A00Gq9KfwF55kIkRn1yRX5pQHPg1ZDJaUYwpHK6Ahlx6DwvUOskSLeW8ZejbuGbkqQQCOrc7iaFC
FFXizichZVvLwKKXxeC8rwsyEHWYkreiJDGMZE+GTbtmfMmkXdbbisgCOAyIHaXZP5n2yCtkzM/A
ALTykODFaNJ9MERqLQIPHB4s5aQ1QKpXWBgUAQfM7/R3nwrKrmre41T+IA1A22PmTx4Mk2GIXHlW
PS5ulgTPY/OiEy3I7zUEUx+GH5addowZH0KWizOJiH/yUSxsky25lw5IeSI/X40dgkvV4n/1Joyy
NVu9BXMUbd1lMaYoEGdugSnWGy/aGBXsG0dsj0SEbTz1rCUFGUIEWe8YwZuomWAKNwFR517JzF7l
FpDJZqRMS1tBpmRsMHCy1vyiC4SS/FBrZnmBdhHFwOiqhvyS6O1BTz3AHKibsmvYDNGOgHVzRwo7
KTZuJDdlVz1i2PQQgZ9MRvhbdN6gPwqLHLa5v6arh8Snoq6lP17Gie1CrWXkrhTB6yjBV4TCw6qb
SXUx+ytHo/ioKShLcwuGIAhrYZP4sE3fzDIzmOEiCMKHxs9tsgaGiB02ujBtN1r9Gdc2YZZxb13x
RP62c+cAX65fqURHqZ/1sIwG+9FWUL0qEih2xANRHZRwVn1j3KWyZs9KwA5dUoj0iX5vVvFzXoQC
87qDidqu2UlKoD1NRxelnyUcUQA+2kiSpRemOrLbJl/m5sB3Jyqci2h1Qmigyk11TJwmAxRnAqSp
Ebm1BVhA+8+lsjZNmT0II3v2uvjBH0IgBSFhyVZHAeLo0PZ1UKHkBNnnQbntQTJE0M9WGYx7W5qf
LRILEHI2YThJA5UB9QQsfr5uvgPQLIdtF6Yc4WIqleWE/559MmRovDoUGB0aRyXtU5R2ZKGmwaUv
9LXnlvZ7L09iiryjmdNHyhPcJ3Yy/U5xIy5yveX7VE/Vro3jgJq7/LyJ4YPB+yiko17v6FUR2217
wUbnRa4ifvAXp8cULp7tYej/TCZMZXZMiOOsbtsZHxRc8aWZBH2/eshOpldeOyem2Vhm5jopkaem
/JoXdJtBM2KpLHvvCOSzeKBvKxZGDPmCauq5wby/YdyMeiC2vSOCozdLyvpQhXgkWteC/pMF4i5R
WbMa8Z8SqDMw+qidowNEdIR2embCfgi6VmeyjWXZ9cPoaWQkgVQXfQjJFYukcghVRHu7VbpxnDJp
nQJk0cPM8BsfxyySOzuqAY0ltb24tR4hVUx4Wq8iHejSa2O6xj//o2IzfEwc7aULmL94aD4PYSov
Kp7Fi762FLM/kmjPcN/7D9JN3MPtT6ZZfOdU/pC5gYly0/qM2KMiHEY9d9drxfuYgFBT5bFIneE1
jV10p9GqIA/4Yhap/wQg8jHjh3AIFawH5c+/6pRm3JDR4kqj5oISTl2E9DY+Cc2s8cDAabuS7QyA
PPtT+d1My5k4kCl5MtNcPzBkaXbjVFOQlBFmRzT/Rqodq6zNnuMhSe/rD6GqTRGX6TNH5zmwBAt4
XW0sTSSPOsr6VW4QQ4sMdDz5Rr3QplRtCDT0EHHU0+bWWzDqB7YoGnG8xGdNMQrDiPmH7tXxFv75
nCpedWxBU1N7LJo5Y7y1l2Nj+KcxT3daGUNG0epqjwHuZ1y1uE9zUoBKr0rueo8lJh5gS1PUulYx
bPE40MOKBPwAAYTHsuLtmOQlS5ARbFGIIBcac3pLuectujl6hM2Is4R08qgr+Gu9Ea0bEkEeCnfc
mA1avdIzznmR/mymWUHTSfVQpCCNeiCpCXu1gyxtb5cUNAqNuGwOlRZtykHol6goX3gL5MqaKMFH
07iaES+/YEK5QNyerysvcRZtQaS2SUW8QaNb7z06LNFQItlzxHHMtA+t75xN4clpjQa4WMv4pQnz
YRsFPUH2hdPRWAUCX6QRBKeuOWYeJLdgaPNznX745JTGnsgJmSUsxES+guMnPMm06VeFMOHJGgmr
EXmGS3vAxKH1hvnD7mgOp81rWkL2zJT2ZEoSTlTIuuVaBKkCBV4SITnd10NXXIPhT8FQftVF7C5o
+YxXJwqSC1zTO90tftS6VEQzTuDpOIbQo5k6NLJFc2oLKVadzf5htrX3nX3CdGSfHD/9lYdVtiu9
Ubsw7H8EBmssaNfV56G/8/Rgzk2uHznm+PCccpdUyVVARClBPq227XzYqn36qGl/srEpN8wMyTee
tzq9TCGuh2gn9QwlThjzbUvi6Oik5iUhU/XiG25+ztTz1xls2MsMSTZwDgR7DknvBw3EBkK73lrF
FlhmDjvlUyx6viRG2B3NxgaO2GIT7+vJ3d4MF6KnghKKHSWjonLj6cgbE8c7Vh2HVBFq5bEfk9e2
p5OnG/q1ZGClotZZZQMRda40ajpRAvAQ1RMvAdVvom1d1fD5kuFy8OwGga3jbkQ8tQtXHwP26DTv
SHG82iE7zjC4ryNjIB+FbVngjeusF9kqDcqBKCsETnxYC2oaY4k6FCj/VL1PeQIttEXCUYWGs7bq
9C2c1xPXDYpF1Wj3oSLvVe/GYYuOUSNa0XW33Vit2FTfZ4XZn5gbaCAdYM5V89hRKg77vY9mzyIZ
tJgr1oKyGElMcidbDg40uzzQibBKigane6fKg64RFzBwHK5IChUEsa6SQB0qm0BoYp4hsXb4zXhN
aBKbbuO1NOTCwXjpSrZlVf+LBma6HaEKr4M+9xaGrF3YCcj5TdGYR9kbB6lPyYV9smQrENsLPOzM
IgpZYhYNabg2tvFEQ7+j002PdWu7/fhkJVZyH7JkEXuJqMUdH3tFYhhZd+DBCezu5FyeYXAPJnGk
uYDRKIE0N5YQtYOaBCyJhWY0IvHkwsJokPDmlsBeQ+YUK5j8dMzU2mnUxeeil2SVW8tUi52fJh5F
1yE1rzUbFqbWOxjz4pm7ersFeEUGj1jUcnQo/gxAtUlcb0UJEjzLDx1qPly0EXHTGIMID6BFyBAL
ImyVXDv6GQtnoNWr4FLtJXILZprOWXokHk5suI61I14D5+cQOs0LH9ZzTEY58wroe7bZoi5wYOAZ
Osk6kSWeO7P8sETVnwMP6Lyv2D+zAZKBT/3h5A9TNFPJ601ht/JNuMBj8/gxF32x0uB1XKcy31lV
MlOQs8VtMpdm/NSl0XvbxgAJaYk45IAjjLMAReyOTy2pRliZM58FkgC5MhoQaDn9m+2ZvEjCEEVp
bjV2SkeYchpy3E3YhkuGEhWHTdIlmWCGizFzokNT6qwcRhq85PA8vAj3SGHA5yuqCZ4tEUusFCiY
s8kKlwqI8qbIacE2/aEdu/76FCJWOtgW1NkEcDY9aMTMoKZAf61ah5iSwGRUojnmThT5M1Lp4eBb
Q38YmRQNyjb3bZ9WcHaLnATx6cM1w+KgQw853E6RZFiA6jVewqqW68Aspz3YEiRS86kB/tA0aCO9
pEydXI3GtoPRtrHRCdRGABVKIBvz4hDldFs+9NiHmCTzMRcd5L4hATMN4QO/AlGBT2MdAlx1sbHX
Ici6ARr7qWZ8f7OXFYxXH6fkF0KsS2UFzptivxL5xpsc3PbBzGJ5cHvwPE0PudDR3IOZzqaCmGag
KqeT6Jr+3kx+Iku0Hxsr3Vij3yEwa0FJE0qqWqLAIVmlzR/40z8iKv8N4we6uqjXOSgTlkVtu2dk
Rv2Vx6RyDT8sPWeZiwgA9j2TTWSevN/0EUNIslTQx9VpsnrIkKFAXd7PUDvPkxsv6p4iPxFHLWKl
pA313vJEErR6d6gp/hgNpDbb5mdcQwNCr9IcOst6yY3hAXmevwyT8lcST/nGgFpCwKCxtyf7ZAVe
uVQN7l0fmmISj2wMvY58VEsDopwfZQtAupfYeK2SqttsWuwafrlnZvwc4nvfUyYBbWbKTfeUo0ND
hO2XRLYW51iOIIFneXKheZJxIEi1rCWKSuKjW6Hv9tYqp3sS96a2GGGpClc+tZkHGtBjlSj0AOM5
0ynw+mMDMhHsnRpomNdkwzPVaQJs6WmyUjlokTYt7fs4djL0qURhEMMhgmdTwUKyWe0XvoMiJXbB
Mw/F+I40HLglgR2a5pxoZVH2C20VK108e5n7mVfoojhuAjkkI6yFnzQ6HokfCT3dySaysBhLIriZ
L/ZIEArY503Vbc1e17da/oHRpdx0ZXyJaMje4SxRW6WclXL6TdomYBe3Cmh9P/XtQynqixf19bK2
tWzZt/Q/AUuQI5525jJKfTIOOf5cqq4hMQDbcl7+yGmp3WEncllfYGsJCbKvD9jluYgmRr+oVls/
a/C9OPCNhpD489bNYZMX7a8hMehLBunOHN3nymBEUrmpRnJOglu8yftVI20aqowrqaTF0vFIUWOD
cl8HRr2Xdv0Wmjop1Cq/NraA2NeHJ+UZ17EFEm7qWbBkIRz3EcTTRi905mHMn9j/zZrH/qxZrr6r
J/Vw8xM0lvGERLPcNQ11kWUlj0ldEmxROC+NRVJ4I90Rl4r22+45UuSE4K600fex2wAq95g6kZNn
mMeiad7DumoOcTfOAlL7/2+QiTCRD/3lPFy+N+//JJGd3/PP//O/zp/d++/3vyEm/9zlPxAT63/r
RIAB0LBcOnc+lrf/QEzwJP5PJJkAXcKAwrcse+7ue9+RZKbNVbbDpZ4lhGcDI/l/QZfcsCl/uVtt
QAQuFQLdO9P0HeH+m0UBGIQivZYmidKM77raXrk1cWFkwMKYikBLxYjsaTOg3I/e2xlw2KQRh/8K
8cgk6ueAmGHYxeGwdvBNkViKE5fSTasJ7HSMacHSB19P1My8jOHdiMhPCnq1altlLPo5GUNX5a7D
0AQbADfR4D7XeTCu/ATosm+wfVAlWjFvX6ehOkH6uhOl7cINmJskU5zATZ1mJZe3rZFCwyqojrVt
PXlmCDisDUA1oKhc6LQ6V1j0dnqj6XtD2uXaaAfFRql+olxBOKaXr6bfA9PCkOMFaue3rBpm1zM4
1BKWY6u6RC4t5hEfyYrOBGpGUNBBQL867l3jALhun+ltftXoijGb7UkroRprnQrj1szJtFKGHXm9
LIT+2iJPS4wJanC2LQPG8WWprrE+niYZRcu+q4w7UYDMxIpNkxpU2qBP9ynlCwpwBGU0gKg+1B0t
hQdia/u72z0cAt/xq9JsF14RL9GPQUSOsnzBfIz/PZBwVScddNv0Soq2ZNudq5W5JjpkY+SZIA7G
4s2Wf9rW2NclYSBRo+RdGBNEaRbB2rd+O5hjFwoPUhZh0OpTPzjH0MKMwzQq+9LrTb4q0otVNTcJ
07BkpPLHVf3bYHM00AIQxAn7dL8AkAlTYpmwu6IkzWCF0BTeTYG1JlOYY2xBMIA7p23YzDoQF+Cn
sgjIKQk7ZR1dFypdCfiYe9hXCEVcOKFmo0fLBC/0stOMK00+RC9jnaw88BKEls9yutRcZSGocwIz
gmtI7X3K6H2SPpCCrkm0J8QMkiXvjjVWsg/q+B14Y7sJyyKVSzTb2RXLwCGw4XC7j0SThNtQlfnC
af/YNcOGyig/CiB0QD+YAYrEB1DIkQe7jv6K/RQ1mse+sEiDw0SzjzRywjU0qL9dB8XOVNDT8lkj
YwL6nvAJp+QzxKG7pdtJJAdQWxx05iExk5nBa01IBfAeWnH4TA+woxVgzj4yXS6DnCNINGDXVCJf
BcbQnXAr3PVxyyAlxjXQaemwdCpzVkpmO6e3CcNAwnjlWW8Rc/Cb7zPEfl3INCotXss4UVgLy4J0
tCczi9q3qi0es7B41nWtW5ZdZm/9eEAzMhyGrg8PeGjkboxqhGQxc/kRPNcLEw+y78Jae9fM+GT0
CqWv7qOKwnB655G3ZGjaDjG8fq7jFh3ApEFmi/NX4eblKRcUUAS+ok93E3uTBRHBHrl3ZFuRb+fl
qqCEMMmIh/f3pmfGqdG99hP7fHl09eA4efAi0wT2Kc2d6EAFQl6YiMqlrjXlKWboTIO3fBO2DA5h
RVO2HxTMRJVW+8AjndcZgRyAdcgugZ+qLXFNwY6MelqYWUo8XtF5C0ws3dJuiIy2lRLLqCvbVeWA
YA9qomm0bujucKUbm5pN1RKRLF3HIHhpGit5AqS3KCuPcZrAVJHmjrcvdQ3prEIjZJ4bxpNrJKwj
JEuyasskP0YoHb7+gKs8FXawU7BPq4KPXHPANBl901x8c/jEBGA/piEbxTxpVvRmukNbDEvbbuS+
0p2foybB/If5gbWfNpUV0JeDCrs0Ckxhtz90oNS+jWD7wTDk5O387RSyuA4jmIdV7Ov6ccSydjt/
u/777Nctbxe6tc8j3a766+TtqsF2xrUajOvtIW43uV3+r0dsTdTsZkoN+S68GAi5gc3OR6VD1Mws
Wv86qeHLQhHDn9up241uf77vA6AxYVc339BTMXf/vur7Pt+X3e59u8LNoPMHLWkhgDpJorhd+N+f
gXZ7XrcbfP2726P8dfLrbrf/8nXS9HHSYGvffD/5vx76+4n919f6dct/vc7bfYYaRvlAi2jx/bjf
t1M1KH47LNb//ldfL/D7pX/f5Xbq3ze/XfjXq7v967+e6ffdv+7518Pf3gKXhgpj4v98bBLBx9IG
nQuKWOOdvt3/9sdyKoy0t8f/60ncrvp+j6RvMcCyARUZw1tod+LrDl+3wnNHXlJ3lzeQOZ20YZ7I
9Ng+JSU6b9wBFh0fKITVIO9zzcBcOOIwZMaOm4jEc74ut0u/r2pqkeFPAEMy3/r78tspe77z7RG+
r/16FBUiUGQv/Z9HxFvGYJqh/VCl1aHHpaQn9T7uPAAQt5MMs6p/zo+xxre+iDFLf19YwKnepeXr
111uV9zuF0Rs9Qe9v+Bi9lkHNKfah7lPPEgxTiz9UbrMPB8Vky73o2I7eTtVW/hgzdYkeabJEiZf
8F9wFfvBsPn+iaLvZSmQ4iwaIfhFlgfy3zhcpXxm1MDFzlP+Qqnu01WfrORQ9YvxZ8aUGP+xi08U
7X1BXFX3zx8Hi+5/Pft9u9vd+DQYm9Mml4jXtgP4EPwyLgl+s3Nt+Cgiv17XtWKm408RSSFm/xbk
zmMZcJiPHTWL6Fg7nFiWe8bW5f52thqIYXIaQKX9xvy/1J3XcuNKlq6fCD3wJmJiLkjQivIqlko3
CJYRvPd4+vkytXuzqnrP7tOXJ0LKgCNsIpG51m/o4hxdoRupCpFIz0lQZgELve7DcDzKohVTbklO
miz6AI6jDLkxPQN8JxuOqpiSs1W3aLvBLQ8KOLkbWYxl6q1Dkg7rEs4Q2AlkVW/aDIEWum6kpAWB
RxYOURx9DEQMFbahJArJoo+V90qzxk1VVsJ8NTDinT3ZD83YxoBaFh0g8QTthDGrnQUg1Sco4NZS
HEzTc3BGUyAbAh5K/WGhs9mJwD/hM+OIuppxVPA5XOVjovqRoUONbUjbqSP4CXuov6CBegs/Fnsd
cd8SUF2kdXCsj4A4EaNERbUmbjBGNgwXvKzmRTt6CiN4sOuOSQQIoUa6foKXJDl4cgogqt8YRrmX
fKVJx3Ii09RyUzBuOYJk0PliYWYmpzw7opNVWnBEjOEonwE1G6RP2NfZmg4AlDVx/x1RjLBpDnX2
hPor+FFJD4bMwKcrM/YqVu07eQ6SF5g6RBdXo+AQyvlsQYU6opsnOVu6eCJWHbj5Hvz5so5j5Bl+
I9p5gn/2wbYzcvOOXB3GL5I6CF2WX8/IPK9ViJr7JALwI+retQLKqd+WQTRA7h2lvJUrWkPPEemF
EKP4hHptCCqzLi7pp3lED+MN47NYRGJpXGxx3R+XE6LrkYlCXrJXAfzM0QABrkrFkpcnK1y+CNLr
x3MQa9zgYEZEFiThS16wnLoWclmXKvoGqbhXyYn74NCJawYjAwVGsuvkQqgBw2ro2tqXb52sQnLq
Wsh7IGf5mtBdTcy9JSj2hihCNIw+iuvsnKlfxhBll2JWH5B8txbYr7RcH5OGiRfFgDTWehbcfr1R
qNCyVovit9myRSvJwHmvk0R9bWxo0f5ZgLuhuyNmgTLUO6rF0R0NBJ7TUf8BHqVB5wd6vSyiqK02
E6Iv+KLVwd40ix1x5fcqRv6gFRxAef8GQdSUU3LZdRbB9GOrN9ohgPG96y2oYSnG3sqCkNc8Os2N
3duQusB9+cmoEwQLYRkhSI+VkLg+k1faKsmNgMgF5E/uC1uWUMcyAWgZb1YzHXUFmLnZ+HAU792A
/KI+OLZAMpCXmPXeTyP0NSYjOYVx8jKOXbwJ2yrbaI0JfkRcQJ8K2EsgGnTkV4n1/UlLVcAQokuO
anmLW14dhjc9mIQGxvNe1g6wZthyRdlLKnQCPp60mLpWBqcGlG0+FxMOLYhcqP4kxkZmdpm00jh6
TWHhJEGhMBhU6g4jzLLFiEh+1bwxPmbVugg972jTtd7DVN4OUX/uK0/Z4owRYplETLgeIoxldGQ2
iZ8i2hah/9aRZN85bQVGEKNXc3HwSIgzyDKWWfpz3fd+o6poFri0IGhVFJt20dN9pMZ7rWoPZOJQ
xi5GTMVFY0EkuzyiEYmmiZzXgtJCyoRPLaHSAIFhlbyj4GsD9G2PquhgT6IX7eg4tWe9coZCSrBg
uMty/BSd1ntAQI13qWleRntnMOwlbSn2bsKS4XsLkkkeZ1xKY412HhLXfujgapZjiwholZ6OXfo5
6juwifjOtyPiFUBHsSvqtFOFVBNcabFMrkXFfVo3bfcS9bQ1yxJ+CoIs2CYdsm6t+XUxlfmot6F2
g4KKE7O7qUjHY1wPnywFAFeYC6f1DBcB0gftRp5Y4SKT3af6qfTK+4a4ANZtDr3w9wgqzk1UD68a
FLONO3abIBz17eCCKp88rPdESymLAoZNtmrVH2bLu+g2g1ATenYD5PCbY1J2iIyIQk71c9oJc4/u
CN/EPjjDPRDpBOEYxDwL2pJN0WQQHOQGvL2H1L44Q9Nvu2S0SOAF/tDFyN4FgOnltUUVrpTqhIMb
KDFunygwxaQgyOJnPc3MvHwu5+YcwspgsL3g+OeQxXTs9AxiMtvMKTlSEorzbdIVWAHDzAJ58Uf1
yKXYABLuJiKCJZmVUcuPDDahYYspV9Krrws9sUZp5xui1dFOLtcFK11OXQu5GaF1KGRyoZyXe03j
ItpVGg9Q7P6n7eSkqtvpxrLt94/fymV5Mh7igmxCYX2DFtlvSlgA/giCFX10U/FbK3kGzoWj3aKl
T3MTLPtkfEoaD1djHcBF44gQmjJvjcBocSybVtbsfQ3H/LzgurBZMhxE+mkAiL0g7r0seJVNNojU
vtjlLvYoRoazWtRDhgOutaqNIcDoZroZ86z5FkwtdlaV91ZCBsDNg5hSMECaMNseSAAAoI0Czf44
DovytOgYjyW7yTXMNzx0MJASiSsnCpvbQFOQVk/j+eI08WmZSvuTTuxrT4ipx3nJGt5AHcv1o5GN
G1sbs+MQNMFzrfWf7GmZLgiJRpBaA8CTYdXeFQD8ZMjlEunlU6EH6inM4J1VbWwdumW0kAhMpwt+
I9rUpxfQOlA0F7tCysUpPgGNv5N75a5R1dG9uvVQl7ond0o3SxwOvuKXKDHz57Fq9KNlIhiSz1ix
qT39+hIXSfT0oVBoEyZ9JFf3dest57HCmkdcJLwt+BJtTNK7rbUHRj+8EPTXH1wbGFw7Y54BASh4
dJYY+6UpmomucbYi+bx4dvqaK6B3HJC1QLL66NVCXV6eVT9DaYsSSFejk7mPFkjFj9M1Q0DRMX7a
DwOaFafCmMOPXc4OSi2TpZ9JfHb7ci495PO68UuO3qTcZVS6yaaDtXRssWB67ofpTS5XM2RR8jAA
wzDnxu1idyMmU9wZLSrvXAQmPhEZLA/t1ORbTbHDCwAzee0mWH7yty10KjIgL3G6PMkdjpWVrwfL
7e6iubLvyhJpJHnVllt80lUwo/UEGbzt+/SoWZBI5Uq1vfEifXxbbLfbpqjq73XVsT4t8DTlXpfI
0dayivWAWe9ltZM/NGv1G9FokMTqHN9EKOL58vQLzPM6AITnuMSyDzG/7VxXJkqjIBmhh6HtPxvF
t6I3j2YS6Z8nV9DDdSUEOdpMj+EEKFBu0YcIuthK8qrEJjLEMxCpigbpsVUsuG9qXn6LJ3MXWPH8
2gOI20RGvRwjER1FERw0NBVN7ifHigYd8egLvS0d9QzDPWpe0Ap6BKFNsR94/ZtkVIYvGZKeG/D9
Of2HInpoGsSc5RZhXvqhOgRfWg8AbQpS44aBgXZPmDhfy6M0Ew4U5dy9hbPO4w50PvRuXt+rQdR8
7MMm/Zl3lvu2IBvlT5WWnIqSOHQWAeORR4ERvhqWpb245M99VHy6Uz7H6p0VIKEojwK8f8Ha6pKV
JIiLSTFOLayzOww4kPISl+INYMrhTMoN1ApxHwc9ntuuc7xbPhHBx1YOCIRkdr4OPUZ0CBG3t+jx
LlRBeBHj0Gbfsj9OqMSmcTJH49Ywx/IWUEHlpw2JTeKaH+dTq+66V5ToLlCa4BTHHd4Zhpl9zZUb
eT4avCOYUWWHJlmjnvogUiHhZvplMD/LDdpZ8DHV2rwDDlFBDc5JGYcdEoc9j2fAuI3QPQaXIoqq
jp365IRRxbdtaff5UgxPMIJBzWh2/b3NPLiuvXmpDZQHUH9Q72rqJ57UqrsZklg5K1349LE3L3pG
ZtQ6B0qGaR/ShDeOpph3VCaA35EbXFweltw0Nbp5lfdx/YSk5LAvQY8DmiutJ5gz8DzEuRUlpGWC
sxfTwXAJ1+7mDrrzeJNarbFBVKD+rGb1g9yUt+elV5vuTGgl3Xa8EscaBbP7EQcoej5F+9WI8GkQ
ewWvDpGls5VHbZ71PZ0nZbfYRvLshISkC3r531E58VVvUN4SYU0V+pnSYoruTFCtQwzB4pzXC6ex
O3l7bN09D2oTn822q8n+ThrU96K5n1oFB06zEj2jz3LLpQca1A8aWqjB4O3HGcnvbmhupr7un0cH
UobcbA4z5D69+U1JKsBvfWfdjmoY4VaMNEMfONHr0qe38lq8yntVh9745ETKAK7axdgWENm95kDR
jwnbfNOGW3mDakZyaPAtzePQjukhjgaskNPQeo4HnITkJoEdbl3SVW+BSlvt6t546+jAzRBvLTZW
3HavWo4dsLiHROouCP3xncxHGLRBBsJBmcqDXXjuo73kM8FXw/zW581G9xrlS9obwKtBLJwKeON3
VpLiAJNn3dfcfZz73Po2KRkfRc9R7lEp1Y9VbYLEwqPrczPOt3JfUYduVRImL+QXyLRP/QSfmE+3
E2LqxFlb34bY209zoL161jJs0IaYbmBKhvd5i7z7xz7EScnZPvSUO1elMmmiaZI/E7+XmxnhUSZ8
/+sXMe8Pe4hvZTU3Md+s32b/Z/ejFPng9r/Fr/7c6n9+neVHf+xUpJF/mdkUHUqKj/2PZn760dJP
/meKV2z5/7ryj8T0y1yRmL58zzGz5bk18bfu5/w0SWYdJ42/8eaY0aoswr/4zT9z2io5bcvQYGrD
oRQCwNectqaxygFkY3gIpTs/mXOQxtYME9yMZ6vEnHQUz/9pzqH+w/Ogr4oMuMx96/9JhvtX+wi0
flVL1UzDszTd5Dgiff+LaPait2njgTwz6teoW5MVXdXKFutmy3yAXfPTnXn40BP+Wcfd+FUq+l+P
9pvsfA2Ao5pGgXO7nd/J+9jnErIQ8aZHcPi4zFifS2Q8bo0dwNBqZb5Wm/hHuIsPhB2w7YXqt45O
4xnHY985qCtAvvjjLQruB5vy5u9PVQNs8IuuNSeLJQrPjfGk6WGH8rsm8qy1GkBxU7t1xKAQnj9s
MVF4MqphKk6Lgw5KvBVBnJVRvCD+Mh0U9AUByov4SCdDI2IqCeGKh1Nj+hG4J782iajrfZyC0qZA
OSPZBqb6VlfFRHBxnPASXgD6JxXmqWJZEYw2bkdz5deJ5/lpjD9tUNe0cm4O+0zEG2ThSnm1AimX
janh8GeIgXaslgTuJCZKzg9/SglW6vBQQIHfpiLuBQp6WZcaKWxDBEmuxYcqpJPY23Ap76Taoyxg
umu7ygr310WNFhOLZ1iXrrhJHlRBBsxqxvi3dyq0Efu+opmfnHAVi0OCDNX3RV3BCyQOZ8rQoy1L
uUAtGD4u5hAj3ELYcnSbYGcMw7YUqo5SoPA30UI52zanstP0g9WSDAAfihNDGzn1URa1mILAiDCs
GtMHRNrgKPUkPzQmr/OlmXnAiIPPdVbvoV5gVqQxYM4bxs+Lpd6qcRds5aJuUYBAurphbxD5+uIS
Nz2GXfruDhj72mJOLpLFdVark1drFFm2uivRPuX6LVEQQZiIgoorl0/FbcIT/Lh4J6/3Ks0YDAbS
jHKh6qbVNl+S5+sV6qlC1EvOO92Isqdq9N+rCJBjUBMKcqeKSnq9WDmlmRm9Dk3fSHVLKWwppyBI
4m8Os9qd6nDrOdZZrsORNDy0lbEa9NbkownSexIRxKjIOLSnd3xA+/L8MYtwPgmMnS5qgiWCj3JK
1g7dUvX9iAC1XC4X8cTddedR50NPJCJrKRcaiISiFnXYAbaEGibMYo+dh+alaRG8UaI6zlfgW8bj
ODpMhgWoaki/uCSSgD/GIqqHXMQac4Zl7/wpYSoVTWUFHpb+MbdAxPxUX5FapdbKk2oZ6mzboLmV
Z1PKU/qzsEQIBij5H6qmAb3jVVwivzfIKItLU5GLyIuclcUkVlxng183yUwMcpsWEURThO5UEfgK
odhnAvyB1pdX7nCpQAVVrF3E1G+zRUAk0/Pa2EcjBHnBDJdmwwh0eJviJwCPHNDZ/et193JKBKv3
fTZ8bNUItchxmpN1I1Jdo8h8yfSXnJLL5koowBbo9cCUi6Dgiw0XrQ9XVu0R0pGrf9qyU38oUIkO
iWizpM6lnAICWDWvcnIGT4+gs1gvi9q1LhGfjE0bElhcXVfIX9fXhde9yW3AGWkQWl3cbMWdT/+8
/TYEd147/amP6vFQy8Ae7wjBc0s0UVpe0x1dsK6R506XCmFCceWy0I0h3XmhevOx1rQX2rtoFq3e
x/pIdxk2GwS6pmJjJ8YJyxDwUOzkY1u5lZwvNQLs11k5JZd97O6n3xRKn+/wDUEOSnd2hqpsp0S8
ZH+1m+syuBMuWKem++60ZeUb+KSiQEBGH60YIbd0kXOJWKSK+soQEb0KMTsK3ICcuha/LyNqSlfZ
Iq2GNhNRNhF4lNsUS/Q+i4v/y9/Kn13XYJXJ767zcur3Q/16SmFvRqrHbZj1gTGd/s4oFet48Zk1
Im3jTFW2RyPt1Qxia/ORRxPJNJm4AhUGy1bBHXE36CpVNBSq1yWihEvcMPTrZnICsD9pKChcS30i
ldQAeqM1vhYyT3adlVPQyEGUoC4ik0kqCj3rok0mvFv5zBUj5icbfGDQggzxXZcZs2va7Dr70zLx
1WvSGgKqVFlMnEBFP5+bVYxoA/czvIXWEhHEOt/qJDZIxZbbtOneuB3DQdFUqHVRtoMYOEESPlpq
PiBWPDyb9yb6gUd5JJlQceQbVGNN608psHB3QsU1trg9TYN1tFU7e7yGOxBl4BQRF22I6grIi5yM
SPYRJKdokKhYRXaIYz3E2mmcMYIdvsl7YxlKAVy5qJZDq9/JHJu8SzL5ljrtfeItCfmf1tqgkPfe
J0Z905Ocmyf3UrdRuB1x1AVcNO+9wieDHh7RVEakaTy0ooc1CdFqz+lzFRJJ8BSXgxh5skxUB7TQ
s30zJZxwqyzeYdTRWuET0tZOixxv+mhr3rmjrzvPYXqMRwxetfQ4ECDYWWF0wINdP2qKQXpWFAti
Lp5lp/uhm/fkL1z4HsUq0peXOg+GbTLnx2GsnmKNDk6pOY1vETdogsJ5JJdUrZGr0/zfMoMyKXpd
pgKAJz9SwE8V5o+y+KgBcjK2UzrBKZC2mEghow3lzgF2uVbbBQx3ZJ7GgPyKo6NWihjxAR0MPOon
QlnWmNJfRp5xZffOvb2Q0qlUa+CDmmvv7aSiWiK6arLQ5FdapBPlbIFANUEBd1eU5vcKEFKRkVhO
kS5BkJipOsknyARR40clL2HOFZDzW3gyP817Ko0dFtJiceqRnJDrXJqOAcDo7rpIbvGxD1D1yH6j
7gn7KcRPtBXflloUWeYaC+LeTPZmgmd6jMCwY/b0iNTRIyEjN61EGkduJKcgVBLcE8uuK+R2Hz9Z
pvg7wmVYLYjdOnWN4RgUSbtCF9wVhboUJrdPTFLZtRU+U7lPn40EiljmKCg5rarmBBLcOshFcmUU
jr3o2nXHUknD9VBzehiro9fuqpsGBvWh6K2HKUBwg5rCJ11HxxGnhx3iOSm8d7msa36EbkgAoaJn
LhdZuabgU+IlENv51XXFdXa8RwYcrQMt2wzogY+It+CpsdLmlbPTsBfKdmGy7YwbLOdQBx4/F/gj
5Lejjxy8go+wb79kdww7npRN4CFrgfLJ05yvomnXCSGNFYKptc0r4c8N/ranJr4To6TET8LjPJx7
om9DuQKLkLmbVN9E6dlM7skrwL4gblcm906y63TeGUT4b1zysErA+30qsC+cTv10QnqYeHke3HTK
wfXWtvUYqqsRGkl8SBF9nct1M20DrmuLG+nJJR3JF3vdfVtIYG7y9zpaN92uRwJDecPuj5TV+Nw5
Bws3axX+PfiN9LOO+zxIbj/6hMNx/RXnXzMBafiCcmqEsIS2xuoYaXJ93Slb5H1NY+eoWzs/9LD1
8a/pVrV5D5o5+dQkD636NbtVt9XqZB2ri7tK7qZVxSu6jtcYGhytdfI2n1o/eSe/c8GbadiUvvJg
0RJhB//m7aa1e9C/a4/FZjykr6pfnWsfBb29t6yie2OP2f0K6M6Ds8Fh135g0IlM5cH181ttX30l
4RB1dyjEoLOVIkyOIbJyaNHHPxmDX5GaoYfd+XjBB/5XPITuiXlvFyz01uYmfVTuwh/z9+hcvZen
+oTTPSSmTf5aiBSK73zqCt+601/aV9P/gb7bzaF/Cw6cFSzkXbzmhOmHHMuHowFveFfNiGptkOgF
c5OAQrdWBoSvjV2/dsk+xhQm3Oi136CUX++BTGu45eW7fGpWyAPazyg0IrukfjfLxwh68Zew3Crq
xjYQXCPFvfKa9QiWiWFtAl4PJNiGfj2YbpBHQsqC5IzavDU3J+cR8YfH4oA84bM9wQfeYKd70EbI
UJ+NZQ8KaZk3tJALleNTv12CU7T3HnW/uA230xsCnu13/YS/OOpUSJWEGC9P/ox2nY+/VDftoU2O
AQ63q9J+ghRZXIzqRl22X+BbJvpjgbdUeTduSVsom2rZbCK+pOIf4fn5q/MdNwi8sErrBgK0A16a
rvC4Nu41b5We63l9Y72Q3FNuMLb0y8/W94jvIAr9LTXpFDyR6ne+AOqagZi/eZ2vGGKleWOSHXqb
X7zqpJt79UTf6zF7036oSOm4K/WrV6zJw11UamV9grlE7wcOtV+tvfCQ0Uex1ySz8bmP0caAA/W5
2HWDDz/XOdtfh8f8wX3FW/FWMBwI6RcnXn/0t1yCmM9kI/Fo77+H6+aHx+sDYA5D7BIlhm1WIlW0
4wzZPblApDy1W+NoPEKZnaaNl+8B2MQ/1NvxonzLHswNGMxj/KK/ht/TF0hTBIABk9mrbh3cpZ/r
z7BaH4EVhNto09+gCkXqaZ/Fq+U1O5h35/nJelb2xkPyo6hXZP7hilq++k7Izz5O23JTo2gz75pP
3W541PfmjXpIYeCfsc8YLoyO00PrTytzo7yq5drZ4vaz6n2SXuOKtlBbMypIIK1m8Gn9LsKh4ECl
Vx6Ht/xAHlD3uESw5itylz5t6mfsjNJVCJbO59LLTU6CYaUz+h1X+krfIvf/6H0B5XCeNra/7NM3
dDk2SoWg3z15X8LaACR2mR8eC0Dvvm2ug1V54nVD6esOoywkMz5TD09IFiC1tCEkMQJewWBpt9wl
0drF2Xs3PX4L9uGJ/P6+2KPKt8vStfvQ7dXDSMvT4NGxwq02NxB9W+l+/cw9PXQ3E8JzED/XBTU1
3MdcwwAO3U94rR+8V9Qn5gnfynVtbAMb2SUkiFb1nYMC8hr37HYXEN7ZhZt0Xe+SL+Nt2Xxi7JVg
+8Ueva31GRM9xLgqqG4n1w8P9SnY5kf7bHLOO7y891O6vndgY9zAC0P7jG8KuEof+QbCkXg4JJsf
83168i7mQ/opvA130VehOnw3YVCwvn7+cIIk4CM/kQbNBm5G3Z7g0VE1nWYXGcGd5tKx6cQIJxD4
ZlOMjfoRT6S4tfsNFvGvduLSt96bNqJ6RlX1viFAl4P4iZySUAs5hYEYaMiPSU+NAaRmw01qtrAu
xKAlk6Ob//vXRlrTi2l1BiUIsfplb8PihITtOu84hTsMqCIPhdA/i6RR+6NigNuTU3JF21ZvSqna
xJHcGrJmYx7JbGzxLtQPLZErdyRlv6ASc/yYnFRij61V1b5jmy1oq4gO51gDgQ7dYQIX7gCGyoso
od0lBoGyOPOBwyrHyPw5xWTKlkB1ici5YnM6iYO/zjcEHXdxpN7Yg5nBHGlmwEQAMFRRSISFnLou
0/AI3OVN/4ChlB9rVH575gEzPGGkWxda5c+JpiDLfR/aqorGUEYfBB22QxI14GYEVEwWXWrd1bOi
bUcBz7sWoRwF/rlMHyPu0qDeyyjbJGKicqqRdgjXhabdxiB4GqHMxCjQ1vu1SroL4W0iwZ0ICcop
aLs4pKYI4OZgFzVbe85UI9i6HqGpCmnK9VzxmQj6qobaiqecadAe92fUnkehQbdVUA3ZXQNIKnYi
6zm1xcsY9/kqrrF3AHqYrI2uoVUH9ZNFMG3tfoiR2e2Nj1l1jIX6nPXoDcELiHH1GOXTSJ8NinLV
4KNNDmA6kgeYjp42GaCk3H0IyCgnbmN9BhlBDjObymUtLWrM1IBUgt+YD0ek4Bc8uWtxXTYMwIP0
4IRWS37UpEmD2ZezP5v1i4q5lsOox0CkCm0JPtgyRCd4fmtrGGj1BDvXlD5CH8HjazAZDb43Cw+z
laoAo1PKyThCw4U4jiFkYtdfSRl6vCN9F23L1vg8wAVl5EahAroq1LHftI2tbWRYVT5gWVxnXZSf
jtDOyE3SJ5ePF1eW6qjMDrw8rYYMVc3gmWakuqiCIuj8UYgYsoV+Bp+jEKUdTyjNClCvsmhE6GSE
NdFBpn/MY7uVb/7zHNpLmfP3a8pMpsGu+bTb+FtTtuV797db/X+UjNNVy8T19f9Oxt1e2vbyLerb
H4ju/JyS++OXf6TkbO8fno4nvetCZrZsnaTXHyxTx/gHlE+bVBy6dqbOFj+TTl3XdRzX5g3SDdNg
1T9Tcto/dFxHPZio5As1/JL/k5Qc6cWfGafYcGoYBiAWoFmmq5Ez/DUl5xmzraSVAgChGe9KEyxD
YyLHUxlb3O+CFWKK47/Jy/3VEXVVhUHm2AYw9t+OmBVmYS4TDtlEWQNe+sWtPun2aTQFdzIAEPjT
M/mLNOBvWUB5gRzIM/jo0uK4v+Ucww5VggZh7L2Wbc0M7pzizOdqSS/oop7/40NhG62bZFltrk7/
zUJzQKnQK5ul2gu34jRL3wMlfo+NjZuGX//+SOKkrw6qPCmqE3Af14RfYXv/8tQ6O1rayJqqPUYd
KJi7NY6SoBpR2cV3/u8PpVHn/+VYBKZMXIUsyM9wnH9J2oaVmptlxFUZaaMjName3brxKxfZBRUA
oF2jNFy6B61BEQaXya2DWKER1hvk/W///lR+y5HKq4Zk4Ok8Tc3G2fbXM3GGHL0ab6z2HuhhNQ1u
7R4DABSicXo5T9X0hNDzjyAO/90d+Isq5NqGbeNfrtseMbdfj6toVoltakkVUtJDonYHkP6rpByf
6m56Qi4GgH94SorlnGDVtSqV+AIye0tzzvtjNgi8uvZLYqcvf3835I3/vRLYpmHh2gp9HejAr6dl
N2WvZ1FR7TuzBZgL+dN2OFpnjClaXd33Hu/UBsWmLkE+RrWR0SuzxznNa7R8hmcXm7J5QcwdHN7f
n9hfPibL0WmeHFWlefn1vJY+6RFxy6u90tcNgVm99Jt+8Od55AU3eSOQlnb07kull/W/aVs0uPj/
Wll/OrZY/5MtN9L/5qD0yBlPlgEJGrM3JD3wwESGXG+m86R63Ipk2o+2/TWOPxVN0P2b2vKXleWn
M/jtqYwpKsFDwRksEU6PujOd7Sm5EPfP1glNwt/fal3V/vVug+ZwoZJ7jocIgfNb5SwD3Lbyssr3
pYoLXY36VZm+j+qCQ5Q60PdDr7lGCDOLP/VdYGEDoSBL4o5PVmMQXRjSVa/ONxCn3udsRgSFumMo
3nEasb1u1XMFXtBLh7tQ7Z9MAw2PZDtZ5Wec6t69OLlAcmU0NkznJdt6RXmqQgxeMIRcUPUihNU/
9TYiL4Ox1kfsNGbjGWA1orHI1LcuhgsLQT0qKP18Bppdr5JSvSsWYPKOpVFXrHUZEKsTLxR05ifT
BB+qEz/QIkZZZF0jY1jzRItbiDb5WjE1fJ3my9hODzHul0poMOqaDqXHORaqvV7S4qFz0CpSIwQp
85yOLPSlQ16H+zkwsB1dzuTe92b7Pe2TS0bABDdhA3DUFip5RzxiAFOFFY2FkSqWNKI+6R5VWCu4
hrh4NKz2myuaYnFnVIgoa7Sl0SUntjHp3xRnCFbqEL3bUbwDuXPbtqiIj1yXNtn7cRpesq7fWFbr
N9xP2Xh09nQTNR3mQg0+PtOcX8grn82GGwR55Iy/AjuY5yctpt+o9pdREZprS+/rCTGFoQN37VAP
xo5sXKlBOssdHktJumzGs6YPaMDE7Q/w5RhTaPyl8mKhVgeRNn9v8nbrNdF754S3uoGvIkLRyhqn
V/Qaq28eCQFz4lKVkabHWtTzEA93ifdjcknSW+54jka+EzopsA6Qc1KBCoy0+wqDH/RtOZPAXR4n
w6XCLmckeJ48b9nnuXWDNCa/91BLfER6l69LFV48i1tQBLVfxN/rYbox1ewiDlEsCI+PoqLBDxXH
i+f6rUWs21Oyi7GoN+iH1is6P3cT4GEnVc/KmPkoOr6nZXrRkvwyOBbcrelcMzJawXNzy/DRKBki
o2PzhPmzb+Ja7NcI5q2DsH9Mc9DintGid+xRP802yDdZeRoKFdKfG92YNhj8gO7Fwhmti6jb1lWs
rNs6uSRpBLp7ru/tcPjhxhxON3hYje3Nuzq9K38gGKc9WA4de1QCSZm3J3n2DvZaq0kbnsR3N6mJ
5cYXvXJXS11fRoIxSMKevA4NmUkDx2di95tF6llUZYDUvMqqfaf0kAWXIN8nGs8mpmexQ05prQfD
2WiSatvSrT+kyfxJAzx5MifOrUdbgAKuTPpuB8hZ1fhcUT8QSguN5F5Wx9oK3xPx4i459QB52VdD
Dx+FmuM6cDi0bEpg076P9nT2Mt6VEsfoAHHm8WxEfKc0hba4DmpIs8u8DUskqm0vunSDUJZLS15O
L4XC+dwu9AllszWIT33U68AEqEIV1OBpQuk36eazJh4UdGH1W7Cshth5VBeyD73TP6GVFL07ZcUg
FpWBddeEKGqmn5wmvSi1ua/j7s2KAUfwDgxUFy1ML65CMF1Vp51NrGbljXSBJ7IVeHkqxk5u4BF8
qkehcjqcXdFmdgqnNdmcOvKy7IWjBHyH/EYx7loXfUB3vpnmDilphLxgODumuV0gTABfVQj8Brcq
hrnQY5V+hx2D5YGMbByixAYO5mNGu43ASbzFk+fWtbCvmyf9bGfi7UKxmh3VK7vDQBvJ9Q4lawTe
G60LSAmQbQE65Jd1kPnB7WKF1ilFPmFVuQSqu4EKb47QbVtc7JHHQPDi4HS0om0lPpPlhIi3ymFt
VcHRB7FXBFS3s6K4JBfbW+IeLdqzaCaHlfkcDZirKFMFjqlKPmH1gdlEgT+Bl3Hj4I8CsuC9yiLu
Fdq0Z1QdXV9WSNl5QZfzXXwOGBu/W6G9V1RuDU1c1xFinTv1ex2ozwhSrQdVexwD72buE6ELUiIk
h4r9xyOau8+9l+/gp2HuSA3sgcj6LjEAoVkYU6GKpLhoGi5GGkq3UCpScPzI6VhU62gagPXN/Y8e
gPDGKu3nusCjbgySg4bP/TbOF3yHICGgzxa0WyNsPtU9dyTEtt6t81PnKY7f1NpXu28RrF1IgGpe
iph6h6ipndS6r47UeSNEbtEuYx4gKl4WMlyuk/NSVnCEK2Hc0QCBdUZO3lJ4D00ch4cQiwA0oITu
RuXrM2n4RZuonvg+1JqLClnhQQUqjFXU1ZOfOxDMYl7Cxi5vEbkj4DnQbXfnHzU0Cr2n3Zr5ZsLI
+WGrebHJa27SkParKjOidQ+8YWtYHGygMa9Jjq/ceNjgX9p9PLsy4x0alu69MM9t099PsAD9Lm8c
IB/6JY1miG8q/mswmX29cTPAdCLi6GgXfoggYIugqjPCwQxhFYk+kalP37wETy7Xw3t0xvHBS41u
XWWk5JAYBNoTMb6IRsP/X+7OY7txZEvXr3JXz3EWEAACwOBO6ClS3qSkCZaUmQIC3run7y+YdfuU
u6fmPSgWJaUoEiZi73//xsk7A2SWWjbs42Td/2SQjCu0v0YqM67wAX0oOvlSTJp6EvaPSzHeC72W
u/JmMV2FjQi3aDTarx5GWqvLEuT2ZDAmhN4T3Mu9LNaKva1q3ZfJ839ebD2RJD1jdG9uliJhvrRU
5rpEtc+QgWeclWzT+dO5pj3YOVV+RaPZbWwnwiEvGndd358jX7jQ/4unTlYK93TkBBKax9ZhX2TU
JEuCMs6tJ4DXAwqDnnt5U9STe+4LFa+KR+2t80i2IweqbDGJ9r/P+Xhvef74mUQwVFN5FUWzfI+2
vent2s4Yn5LSOQ+DXR1ovhWaVPUKhw3aTJCMZ8NnGKQyqI1lchL1sK/DSl1H9WSimlCMNEXkoHiP
iSqMkaMEBDkudZLuC2NrKuslYFIlZyQFDPefFVvpxlQ7D6Pl41wz+AxMTNDqBSpcpXOqpkLt25xg
CYzbzY1UNTCdmLdlKo9NbF/jxvhYjNJcee+Xntzhsh/JqOt6D1/1kDgChnXrDOMzJVkyXXHnTk2B
AWF5m0pCmVzDP1ToN4J5YAhFUh4pwP6LpWaM1rAJqkmpXUd5f2daA//YQ3yJSPLk5PWpdvp610uY
WbKbiWIIfAZ7dffDGOVNXyREW4pup2zFpLTKT27g1NwU6UOAOZ+bv8BzyGHocn82EztqasJGrNBd
4CMnt1AzCJ2hzHO9793E9mH2o7XrxrRfZygtbeuMwLfAxwuCMdoUE9OX9TA5r45hkBEUsZIbpGlA
5aExqW08b3rJ/Y+a+DDkuEdPZbz3bP4gXETmKpVLTmPKFjCIfsJYyMcczOO6nLdu0OjsqMDfezPs
ZlP1CPSwTO+7cqTnc0FhE5PA1amB8TLX59jC+HeOenakadfPLVatQXML+UMLeqt5Q6brxupSb9t6
s0sdO7y1ijttWcZhlQ2MtWziJ3HPgLAmioPnk4LneXFzGKEHt+gU0ffrESDG7GPvHkqDSLuGHYYR
VzhvZGWCuRoWRF0qP8sIP4c21UYKeoHQf112HWaZtUIGGX/ZjXfFPZjtLztdYZc0mY5adxITs1D7
uS/Nku4jcAKWM7I1i+JB1I7YL3l8pfzIPvQBfoPsCvvJiDbRJOJrVMArO4yesxCG0zy0n1lthLs5
Ip8uF+l7mTGHtbPXWhbGyhR4GFktRVFH8JVDzJzfySffS9WO7k3u4Idcy7l9DvwE3/V8qKGcYXHk
hdPGFNQGS+8f/Inc7gJ53crqURNZXASLLil9S0B/7YOTS/uwwpLwpRBpuCJz08Z2d3hwlc36XWUf
esP8hS4ROsbQK1XUPwkhmZqvig0bwheXMWApMNbURUHqLQMkErgQRs3+LqizJIpEwoogsTCexP0r
2F/K1jTGoLeaeWftt4zcgk1IN5MMXbVr8vFuwvB+bXrBHv843qnNCRoNRPe43l6OyYIcqCzKO9ak
b6Uf3VxK3S6hzfQhJJG5lrwIn+ItjboHC5I9Yv2Zz41c6iOo9rpSLkPxUmQmNrJVtJYIs/fKhKyv
jDeXtYNFMMQXMSq2i+0e9H+B4EPj4/q1IAajiE+KbZSFt0YW+wQi8K1qLKEuoBkVlHZNQaGRuym5
UL46GBsbFdI59rcOjSlm3aQcOSi0ByJhFpvqAlIxy0YIKSXOuXGhTxhWvcUxBW8Y3Wz1Gmvp9VGI
fdJee+U9h23yuZTmi5s0jCPt9EOQ3bYeF5goOX2aIYMEu2byFJKMbC86kr0oOLhldsfc62bx3Mfc
lzcByGHlVCxLeHX79U0Z6lvMXV6gjdrrSuFMhkZpPfc18Qq0IeOUPlVmgbNbnWU7iziijcSc2R6K
M1Hz+S6q/WkbquJtdm5cQX/pueTGhfR6tCsM40JmrBxZI+XhV0nVFfdewjpX0HzNtTkjkw3XwcKG
qttSeFLvojsYTKJbRczF5QqN+hYicbCcsMTY+BV8mSbnXOu33fuScCV0lANBTyi6swNejaQU2OVG
Ml1bS4UvnJDeo8qCQ1qxU1v58GDnwbjKY+sQ2eODPc4n1VAc9x4HnsqeBm2XK/VlBMG0TfrhIa2p
ewgZg71cXssSD1S3HU7ks79czkGPFJikn+UQ9/o96HW1KHVvoftjM56/OXL+6HNUTVWj0L4jR195
ONehMef2s7PlgIn2jelSapETMbL6Zh/WkHFx6TchWhSEurUtZH6tiymOk05aolkllf7Uu88e4ZlM
luarQoizrLkniDO+r43i7HnzKUu7WwEMQQQgQyF+My34F/qlNf7hRsPnWD47siHXimiVhGuksOO7
AEjPxvIBbeF7NbhqVVnT2cJ1YDV76sPWLfqoM33J/dDw2+XNW3rPqRyuV4EXr5nwfUuJr04WCMj5
TSPNwXmD/gjyrPvdcrW0XPCpkjdhDpZiTSfozvcTQRBAMNO1nbBjGu4t8WIbjvyzXjDwi38lSAUH
QVa+ycLkFVe4S9tGBg4LWtaeKTQogun1MDBnpPV4QZPriEPduO+GLwHPBO1l6swnvS/D8YdmWPxs
Bu5p3dQPJSV7bzGtQHR4xryTHQDCRBeSB1RHPvJ0O9h2dMJcwfxGZKttHu0tc1pf7tpFo2O1mf0g
t9olRpc2wocLWv260XY+Qpi+fU8nGhC90JK5poYfTT086KVEn9V46Q+S7I4piz8S63sCjTJqSSrM
soJlxridbXGNu+BMDAhXhYYghpa7J5qmB9d7Svv4e22hHARVaaSI2NWPYc+SsehjMoT36KZf9ceU
hsaUWRS147frA2Z6BudeA5c95g4lVSsbybPg7qiJkMTG00m3U87OdZkN2F3trcKO6OIwtGtc5ZYX
kvm+IC4/1EG5W0ZsmWNufxjWNPdY/k41ntR6gJFYc4QsQFzhWvWVD8XrLHGidTL6Dg34wFj9mh1Q
DTnyrsnUOjLq2VsUiZ6+tC8PCkmdpVYqLxF6mQrCyRwfJEl308Ql2NYMmBhYbOU43Xk4Q24vwEL8
lLkzpvnCb9f1yIUXKRrwLtBOylzg1rwrMYCkrI+1O6ZFZQbOjkXKC94DvxAPO8g/iqa/GTDSHMBO
pKt7a65KMeX71pB7Qhnp1i/wGeyJwMZjxw+vx46o+pZVPeDgJIKPyUecmvET8HBbN2Qm92G+6i0K
v9zKX7vBur7cDx1hSI1s6OwVDdVs4PKUyx/u0tELYeRNQ9PtomkTuf43W6J77bCRYkDA7dd6TwS+
0hvqVjtUOl46Q1yRfA0lPds84QkPHzDU7T37/VBHXzJi4XazZdvrgEfpp8dm7B+yERewSthbA/Af
43onWsewMCtdUbugsJdOK9JQWTaxMhQMk7su9zcM/kPusmB1wUi117JDbsiqcM+jQbeaxKwGMtIu
E4h5hyoCnIo5IW7GJVkvgoUU5C6PEZ0qstVKQMrQgvTDFordK1ExTQCdtp7VYythuBIXbMfFrkkz
jA1pkE0b6p2kmiw6aGhheyMSXrtmeR2SZ7xN2hWccZw73exH0Qykteves1jkViV+vMlaDlHn5c9N
N59HqOmrOexRSXc5PA7X+/CsnIrhJrKdG2fKvy4ojWHwoZtMbepKUvubvr93lUnUCFsbxum/NjtK
xXRbwwpTLq1x4IpgS1reikH9D4TULaeT45iHzPLjxP/pp7S8TW6wU8ZEmGhArKpAoxubYwdlANiJ
GnlVEElJOCVUSfU16763CpghxVbxzZnkV0+0XOAHJVC3t1F2/JVUd/nMFpIsIEpL+dou3W1l8PHD
MqWJwnZyhfwJOGGGzGSr06VnJtAByFnvbamkjO48+bNu4YRrsHrR0JRwuTELO/WoGG9BGVYMq6G1
YOreRMHOaClIhIsNmtPnHw2SADIoYsPvry/3cmsIetRqub1Uc5cPSuk1byrXYW2myQOZzQN90u2O
FyU3Z4iEuo+s+qH1q8+AAeM+q6+t2XwjsAq8gSFASC6pp7BFw+ANj5cEV2t9bOAKEWhaH0sSKNb6
qp/SB5ICKb78jLuyLvZtMb8ZIbVK5ambJbiHtG9xAsLuZGf0oZ0UEHSuW/ZSltJGEC+EKT0f7cqZ
jqZf0RQ084/Q9r4hM692tOcQ8BF8of3u13WQv1Z1R4xZvssaPhZUp9ktsl1eYIBbfyeKS+5i9zYc
MJEzq7cl8j0cKOl1w649t2SNYOjhGSuWS5xI5+w0CiWuJ3PoH8k8eiYRemXk7nRIM/A6I9gt7vRQ
BYRne8B3WO0b1aqfK3fdE8P9QljoMkF5DVsfL1obRqWdJbc4PZ1ysId+Ev3OHOobbNTGlUHCPH4X
g7+TvW8Tc90TlFtnLSGYlA1JPxF3ZJtnuCermPyXnekzmatCLF+jZHxqelseczLtR8pt2qOPYrSd
Teg/u0QCu3m7wovJeO9K2EBWFCWHpfJJlzbTb4TDOvuxd9OzFY5i77jFXTH6pMBoSYusezyCxQRz
EG79VaofcOKvj8kAGVpMHv5dPGAM6V31b2UxWCgpMPv79eCWqO6SmfL/4vsXFTiwDnN1jx5JXl0e
pDYFdLlzMB3DWSSqePmsuM2UjPDNNbba1moT43u7amLwYhmz0lgocUAIWe3CNMD5vTTbXZtl31tt
a4ey462oGChkCfkgeYxPf6mpRpcHlYZvQTMHW6HjoiaiSH73cPleUlF5xHX6qUqIjVk5HzmazhVq
fefq8uxPX9pxb+8jlAwK526otT08zaACSS0Sgib/56EaEeNYQZWgPQqBcOpJtWQYNRQG1RYdfX+w
jbTk7q9HLK49VgFbndPIfszH2N+NAX4h9jRtzVid827GvE8/EBJvXzXkiBPVmMXbf/8gCflDWQqi
cRGiXB6A+38Tp/RpSkztoiUq3qixSVM43K2qvkPZyXCvMh/a1DIfyjohlwsFIdIXSQhw4Z1ToZ5t
2dRnp+vgVxuK7NHMjNB32A9YF63zyaweTdmc+fF0Iy0Y9XaaJccgG4h1V4VaSx9+sV809r1rGeIe
zl+F8A2fvSAgGqqz3HbnUBGw6MwBSbS933FB6S8B2uu7kb9x+WoaXWsLwm9sxqDw933P24nGuXpY
7Lx6mB0HaVIJTnH5nkcb1gW9vHMMgpLM8n6pbwDF5h1WPG+OWWa30OJoDSW6tngA3V/IdmUj4hC3
uHsCf+un5K7+sKZIbDEngVsGNkd+JM8GfRZ+9z1Ttrshcl7JKIP9O4b9ZhTeG8mi3W4iG/tEtlF0
yt1fQtMLye0iOZ2G+BHgDLplxQ6OiHy6imT2lTBo36Zajnr51uXBTIPfvqwaTMG8DC85Fr0MWp27
EmCSV278zhu8TweuclGSYIQy/Wa+D7pwYNrEgz/P39mOkOIiJn6cxb4cm0fXwLGoKecD7gNboe9i
bHnlVTcH5h7lzLnO24jLT+f6Ft0OxP3szhbfEThIcT8hWptuvL5JT662zLQbKPiKpWaDGxl1YrMl
YSy6avQtTmwbwoSuctajMq2jo+5zlfRXQ4pV/zrXq02mF5oyLPcqxWzbdurEWpMGEW8qEcuVSU+5
zyZxE2NkxChRHFDiVl7qk9vSnvi3koJugCWvX0oimNoluX/bJ118SjPoego3KlBwLcWWxfe65m/P
e6eHMDs4aPnw6e5Z11JqjMtT0gOGVeuT8w0UgbNKqJwrbzGJYdfPLg+hA5f28ky5ldjluHlEVn+c
vWreZ0U9XMUYp13NY/zbs8v33Oh5jMLlCHqMsUw4AY/jdKYzBlWJYsZHR2e4zqq12veZwGuXOMIT
jgF3Vaxes7hu1/aEjqpq5oMVdc8ixXTQnRCYzmTTcTEDPIzROVT+lejJ7JZdWJ2rwAWkk9HRoeUp
siTdqMr8DH1nT2Rem5iHuERgUlcvi0sk2UTFaM32YaQupfMVydUsKOGj2X52tUquJ/SVlSS+NQsw
jNYwwD2cd4xnwAmG9kdNUd41Wb9Hxldtv+zKQDXgcs+OvnuMZyG3lgeNjCwlX3pIGNJQazva18TN
P1vpf9KYrFzLa1duH30SYPoxOw1iDgLhIqI/UEwzD5l2kREf9QcwxbinLvO5JabY3i8ptV4yU9z2
fkVhJLynjiABQJZ1RbaqYkFuCJ8lWxIKru1hesRq18h3ldlvzcKLNGhTkUeSedcrFHRAjZabf4uq
CIFQ7D+R4Pppe92nXVjgXveKAMFVFlHBYd4o1kvevI5Gel7sq6UWDOME816JPBTbWJrZuRPnvFSv
rELXqRk3WoOJK31d7UXf34ka4rs/9YRw46qXN4azxaCNiALFBreUJMwYYlg191OBOJdqtjmjuAPG
9PKvRAzEx2iUxzH6DTHGJ/0xYt0IZMnT4GHTCCGRijq7zOvCoBPrpDzkYXNvmcOx92ifLoheEkRf
GgqaLg2VCcLi58W6E+EVlgv5OnHHlyYwMeEwSRqDbmF2IQ2kvXZpdPCYBhZICF1uveYuRY5ty/RD
BeajTbEIdkjP7OfdWqFv8QdwAfcCIUEl6IGFMpV9iJrc6YNTB7/8ZP5gJ/N/CoIhSkWs1//9L0dT
zP7AuQpMugJoTQFTQdty/sQvajFfdPoW+Mou3UMx06tU5GptLRQOEzMSr8o/qfRC2piM7SwHn9BQ
U8BArReIiuLE3bZU3QAU6F8I++Q460MZATM6/iazxyMJbgRbNIWGhdubKZFMmV2aS4ymvigLYYzM
XxIfPGaC1IQmqQQkT61wIfgoE2nt2vpN+uJjchFDGFDtV2WGcQem9VGJOL03zhIay38mIVma0PWX
gwKH1PIcV/Mf/8zLi0Q0+0Aihya3XnroRE1Ky6rfkpr8a8s7LeS8Bs1mIqtu85//tvibv020lOCP
WhCgAlNbzvyO8NU6g5sD9WcHJFkhbRn9F3/Iil9cYAZDuDelmB8kbJF5sl58TxyDkRwIujDGog9h
QJxU46CXgtcy99014d/HyQHy+c/vUv6FFBaYlum5ge+bRLswNPzjuywaXCsdmXLZ+LzLuKNB9Fs0
cyzDNJOzhtcKYmIr2WPgFsCrgjJWj+mXJnMoxVnMC6YjhEXtSjpiuAYftu7l/Az2J96nH0mTf2RA
hVwTO0dQlEVJ/I6ZIMXt3YWCGJm6b9dwYIcxWf2KV5q3mnAO+cXToE34YhAsNx5mjRh8kdiXZtWe
uC0EHtMp1e/St2Nk4AOjuKkhYgkr4HEm/Td3B5Sa8U9VjLdvgcwedMMGzvMhm/Eha1qMVadvQoOM
StZHF58CSB7lwuixsRG6TfHhPx9r6+Ii9KfLkQQHYbvS80z5F8JqNanS8IE+DgiY3XVgOkgCmXUI
zTdp9ErmtJoVlRMdu8CBSIsZMV0mxY01IMGdzJLtAETZ91DRGWQknzCIIsZqMMi7YL+eR/CcJc88
FNMR+EkTDA9OyAC4ssrz0gb5bjCXr3wxBha3rkR9OO8uYHMUg1jYUbzO44+oNSDCWeDVilOnB4ok
tvarZGTtb+hRTDgqK21cPQuNPSfiQB4tEQf5qsQ2bS3ZQrdJdzfGDKZSUmMIy8pevYWOmJn2Ry6I
TdUxk9XMykPE4jshWVSF+udxxsNl3tobP7NkrHZgDoaFmDMpuu95cIHr81xQKWB9Sx5NbBYfvQBu
zG2TWLaOkRcK7iIazHViEw8YxgrVfGE+U+iBV4H4OEBzqWjOBiAXHAY+tRt0DxesvTLKG8dLsSg3
fpaCy6coUDWUoftmDZR7pKkwGElpsEx4ZSRvQGRB3VlgDm7kQq7qBL0W4xKst5PqWH0IO5mvRmhT
yNjdF5cfMiG4isrx0xkJ15YFVkf9Neaux0qTBKRi1NAE8oDf0Du2uCy6vNX6GJXxT2OcHohVG25n
iWGbReCdGvrphXRtyBo1/vZj1+Bo2z7/w+X6NzuK5QqJ84eUbuBqDcDvF7Coh2PiGG16sPVH1rsB
LiCEkVfBD0LtCi+haUUgDCMHA9BSD+/0wKzUTDpH06jqLvsH/u5fGd+BHbBJuCxaGAkRbPXHt9TN
cpSVstQhc6O3Kk/uKJ+PGvrOxhku4nwMNeOsHIcXTb3K/ewjNOtvtu/+w7H5m8Xdxn2Mo2N7DpTI
P1PPe9UPoSxKdejiqYJ5w12FnWrSYildwWeGKf69oVUbFve7bJi/RFDOW41v4Fxgs9sSkIQGC123
/2T26D2deMaeDo6dqqZ/YOIGf6HJB47JmgNDPrAwU/szD5cC22EMPsZIC5NwY2i9eKU25oBm1g+F
HmbT1i+ZxKCF03YqzFMswvHKMx2U9vwiAPV5TtW47ZWfI+YlS1poNEohF8IdV23AWW0UmxDzyj54
WbWMJLfmmNM8FoitqyFoj2M6PedzgofiAitW5Aj/w9TZBIYbvODio4T5IJpHI82a7QUTjwzF7tMs
B5HaG5C+YDuMAGvZN0LX00NWF/226lW847bAXz+JnmUu0KQHNzKesRYeEGbPzC0Me9xETiVRCnLb
2LiIrYVlLTsVGN+aqs02CvouV7D5OmeQdQ37oDHHC1W0AFPzA+MpZoBrskfEIiaLnAV5KYrHIIYb
Fdk5ykrbOAame1f00ZdLHNZe2ocwyZpD2SIHncsp2dWyiddyqc91UFUP2VzQnJKwvc9nZNSNUj+7
kdzky837v9VeEI2RTeXx/1c03caq/IOQ6dcv/CZk8s1/uZZDAaztci0KYIrf35RMvvMvdER4gAbS
9YWJcde/lUzWv7DpEhLJhif5n8uN85uSyfb/hXbBxKyQEaXlaf3T//NWvPu1of/ycox+lr99/Yfa
/M93IOWfxarlepYNT+Iv8pBwNKIhLlz3WOAB7vnOTErUxBDBbVd5HrmfNgzJxP/0Bwu8FWfKLHCI
3GgRnAd+QRSlw0VOP71tnOFYUxhWDT8P7GTZpf5wl5W5u7bGKbwqPW85YGW3gWNzX1nkhFSaR2Hp
vXsJRbqxczI9IVQcl+Sm7AR6zMyiCTXfUnq1rVf4/qp9Ksp9Ni/xIbdEhHM64Br8tH+ozMXfHBJh
csw5KqzkUp+W328uQY+LnTXi2EOKF+4CQtnEjhs3WaXmPXZIe8koekU8QrgloRZLjfgglvTdsIgA
Sap808x80q4K0nUfEAaaRCRY45TfJii501Lu/AGMMArk6+xhk/27K+9vTqfF6ePd/aGQs23XtxxE
c2jdULr8aR8KY5FREav6GEbha16HEB/s/D6foIzlHevZvFi3BVYiWlAyVzWjJq8ejxQd34jeHveQ
cNHeRJlcj2NWr70S7G2cDz3mr9TXFp4RLiM4hYdx/TlUFRRGQfIxrBV4xDFcFTdjmlAgUE6WvSWW
e2XVBDgYzU/4I+2qYthQ02sS+jKdiGj75ojlOkXFBpfUfxVD9OxVnQNb0DqaJAnCNzhaRJifpH8X
4UfDBt/3rJDp83LOBuzZjUEccwMXEuUvco15HpEiSD2JNE1VvDYX5xMHcrhEcvg+M9yofWed83uY
Ut76htVox7IG20ZQK9n9EHEcofKgaE/C+RhlpBbGIj9kjvxWjzhgWG3dr0pC36XxwqxDR54Z37s+
NVYx6vDbOOsPnvBmssODHM8X6o+oN8/1yNUCBEUnYXrH2ZFPhYBj10w5xEFexCCtGo2tc+/kxfco
xPdXjMPeS4oMr2frI52fECc7q3RyPvz4iMINgULd3SnXPzlmhde+ZvCkeXtKc38XZcnbwrCP7Guw
msYBx4KkwywZ5rGz2DszBoV2F7H3iuJjYQqHawuuTAvE035oXklw5VyOUBrrHuS7LvHDosPumpgp
1bKs8w682E3QzCn8fWBe9PXaEhs7tM4R6RL3qfGIAo9NsBHEX/r06hZpHSjTczCbsOnAcJYFQgKR
2qr4AOWdeMnR2yAoJ6OxXO4jn5CQuZrf8uG5IXR9zXaKrMN5b7r208vqbeL0r6Qg+ESwFD/aRN2L
uKlgYqjbJu2oPvvhm6wZL7koW8J51Xlztl6MhbTgfoO5/KlagE8m03n1lNpOpbiuzaVZl4nYqzks
oETBTKssiAWVRWIQzsU4IvhQIwgIMuN6t8CtTTvK3aHfx6I7x2Wz7wyKlQmrq7T57ol7OxiuYFQ/
t1aYbckI+EAJt637/iq1k+3ScFp8LFHLZV4xqeZOA8TwZ+89xqQYi8T+6JLIQKUaQ4Jxvvmp95Sl
aKCN5ZxUsbmNpyTHmD4yD4Uj130+3w6qfEhk+1GK9i3Ohj0OZDuXO2lVxP175x9s0lMgPEjGqf6h
tayeAWtoodgmdz0IWVjl01ISmONln63vf2GG995k0G0c+8NoY22JxYLuaYeTKbhTg/uacD6tJL5N
Q3VKayyCmvp5wsizHqI7z3W/hy4foHA+nHlscA5KNySMPvhJdZ0ERrk2CZkmx+kho4LrHGTglghI
FA7hXC/5sM8j62fBnQdHfgKedbLnPp3h0gsMPqRHo2ZSfImlxBeI6T9xzCRPeeWD18HfSlNeg5wv
Vg2MB2AT3ZaFxLMB0nQ+3M+efwen5D6R801gG7SGmJ9WPiZmAJ1bopZYroNtObY3s4IvIqPSWSNr
ObZhf0zwWVxl4SeT3zNhzo/BzOhDztNzRQe8WUK3IZPbvNRgK8jMCwR7smMJ1IoWNFEp42nu77kl
TKfhVmpydSSKZGsn5taCKUXw+ttQQ8BZhulnlkf1qmZMujLsatsRKFhZ9/oHSeC9pozk5BR8ig6n
GZlt2pFeRoVg0r7/7k82xOkT4c1eG0S7kDiS5TibcClqi/ljFe7LbMEOPMBeuu4BNg2TcJNK7ksB
zOnJJgdwdTXFN34KGfUcEtUf6XOcddxJLHesaIed+a0ZNMeis77Z7tZJmmyTetBtvPIbWBUkafe1
y1jC/MWpN/LDZMC7IZLyvKgCwX9AwFAPyyKJ/Y1XtGSp90Sx95331DYD8xIrXuMGAeMhIE/SY3uD
Ravo+O0XW6Fey6xxOxWCiFvHvs2q5iWMpzuJcnYdFd6LRQRFkrb48UBaDnr7h810qezwgSl40oRI
34Z8AOvmR3NQP1ROcIbDzB6IHCCP7XcxRZqdVmyShvFJsBCT4+BLPuXECM9gHzJdmJ8sw9dk9/cS
Ojd0nE9pTubV1CQjuIk8E93D1q6gB5c2Y2Uxu7dR50iUY/mxzPqnySjhMpkz6wt7z2zxmVPre143
A0RaOF/p4EOec9/SqcX4PxQfFYZIJIZc2yEYF6TdAt88k8kMspHQvM49PbIQLsqBZmaOMRcYis7O
dSXS/Tj7j4k70aB4r7k/Bwg7gnjznlTqY85hwmAM+UGiOFTJeNcYgiGUMwF9qK7Ypo134/ggrwts
iRoG1d3i8wFNO5LrABh/NRIZpLrmztFcNhPiAm4h0HAru7uNBVC/nwfVtSyUeera6Mfim0/1RNvD
Z8CGjgveaNtm7VmroTfputyAXHNZ/iSDp0H0Upqr2W4JAcFw0AqOXYSKgphDBmDuUxep6DyER2/K
gOJz7w5LdE62M/5YlI3Zl8DAdhbPcdMWmmPcs7jU697zyBtiB42YyXTDzQRhJ8YnpHRR8Rm8W9at
cOk+MimXvcslcb1zs+SaIeK3BXcC1uIc9BBXws4BeXM3Xpd2b/rQdSGyOX0+Rtd9JV/lB7E3hATE
5uvooaAwCrATx/sWWflj7iFT6Ttr25bWq9cIRKeQQDsn+0HQFFZiVNudckvmk/UpyIy7sR/eHTbE
9eLY6PuLZ1mQUD9omkZdly8+Jo7kt9zEgIP9LB9QCd1iz0pnmT5Rfl4Z/fQEwgTpyelZmnBVZNbF
LI0pa+Q+Xz4d2+PamctVns3ZUf9ZG3s7kQaPfiJ/4ovJNT95LzBF7gc+IeSS7Zg6Bz+8kejxjKDh
jTvjJs5IgiVwoWt8xaQ1yO764XMZsLyO0r7dY/sSmNLeymr0kJKMxy6fvSNBzghExxzVIPY+LPUW
4Tl1UT2P3fxGKgaGOiNmQ4Yzre0Mk1zhYiVXjPT2eMNfYX5SEz1nJAeDFCosx8pdJVGO+4vaoibp
TmUw3mWe0HmZicKXRrTML+0rq2Hg3cCxdfuhOqdO9mShEtklgg6G5N7vjLAsongmeLvLuF9U/sxE
hVrBUCTYOf4TYkS5KpaW09hDKUrNR0uz0VWxRQq678uI298aj9QlPS55wU8VNeG2WIju9hMOfDqO
QBViEZu0bVDeVKpYMwC6mebefCgKXOysSN3XeWpgtWgATRQOM5C8h79HAhPh0lPE5MLIiBcJG1s7
CVibSeDDa4Lr5dloHmvPOGWO222gcCyI6x2dm5hfeznuUbGXbhrmWpshjk99Jox9C3cHR6IcPtyC
iQ2hxNmhUwIvZ3tW+aaEZbvqRgwnB/1gXiyZ/ufLyw+sWZ4aCdZ5+SFzN8g0RVFvLj/89Qv2Xdbg
uN6mWDr++yUuz2ZzGXA9MO7q3qkgipjomC6As72Po0UejV5bvAwqxq9ae7UajEt+hdVeIlKFfkOX
F7p8WU3irkiSYVdrl6FpaABuL08h8dJfhBXeST4p3kS8FbCmCIAaq62XCONYCevIsC9e2Z5X79VU
OEevwZKRBi66Yvt49HBpRxsSPjku09LLy+uXuTy7/ImIOEioqvqbmfZExn9i2rQhC1NkpHV+mLU/
kZWbnK96PKs28o6DN25rEuEwY7SKY9CYCIQDHJmh32MRFuiOyXarvW20B185y4lLJr5tDCu+hT5j
7WDVeawDbYFssGZEb7XJTQwtbDuNApOJKMBgNFwe8YVGAB12gtSJCFVl0sc7KhiquawetrA0/pu7
89iOHMmy7b/0HLUAg0ENevDoWlIFGWKCFRLSoPXXvw0wKz2SlVW9etqDwIJ0Z5DugNm95+xjrSVO
yDWRJ9ajJYzoKFRiUJSCXDuC2Vk5yjDhbYXUyUftkvvgicII71+dxFCZEF/ZXf6F8Uh+kAGFuCis
XhulDYwSs02JjHSE1HzRG3N60BSDB3qZmxB3zVYjvh43CO9fW0Nw7jvrM/WF77MD5aAUo9S68o+t
tk3rtDhEik4d8SHyKTTiI1oz8uNJfz/bNfeHrOBR0SgK95A90i8TDyQ3NmEWFgSVlPN9VrqduSmD
6lFJWZ2EUTkbA9mFNMRw6ScmU7oaa0xnGVkhlDpCuwrujSFirp5ZB+b48lB3fvyI2h3WOV8ZhhrZ
t645TwmGf9AvlJY1lZ0yg5FYXAb1SzBGzV2IvH5tOLP2MOzoMTjBY45yjgJADOwu6oIP/ZT9MtHI
H3oKs+DLG3psvgmXs/9cJmrY4Z+bLnxE0JuKJmMyHgR7ws0ZYzruqbc159TdwT+Kn8amoHiSZp+o
wjDdK7zxXtrdQ5LE3i6hhU/c+3gocvktHRyUGH6H0NkmvrJoovja+E10pRIp73zCD9atsI/jVI4f
NFsz1mjpuVum4snyPPdDoNXZAdEUga/4Y5jV2w/DWJmwbkk7Q3zKiDWLXXEu5kWnw+vtLaR/nkEM
29SIl8ixH5KiV/uoHRAZahDrSD3qYyPdu2ZTn4Khf0mdlKRhDyvo5Dy46yxr46fKML1zlNr7EN5h
yNTkaZzLlHFlGce+kJ8iu5q1KUm3hfXmHkL6c3fgOQQGNZ6qevnJZzSCIVQ3D+S7eYcUAbxUVXEt
SnzsUmF9skEsRpb5EPSJvtfqNpw1qEDpapon/QeDqFbG6DbmiDC4R9JA9Fsq8t3QBcdIZtk2VP6P
pksKmASw+LLO2Y0hQtfJsPiFGdPnrhpoqzU7be6StVmCwUTP0evUm6q24WeaLypCoRJa5sEhu33r
hNlHf06gc7J2bfhVDcqcKaiu4Fw6fCC6ydQYzgWngKqMc8dveLhrCKC4WgP1EtceHqPR8La5hX2m
lIm11yfm8YZV4KmsBWm8WqidfNKBOnfctBWOoaBtf8ZpE963g0vKsPnaIcG/G6ZqV/Rj9VjxyQ3L
AHRYkK+ndjIPBiliBZmUKzVODI6kT+hmFX0xQTs/kZeJpDo5VioLHuOxuPqm6jZIBzImIGoVIsE0
M+1UuCP/O1MRhDG9Tnrqbb1YZbsoTo9USym9NM5AQYEWPEQxiRXwhC4oqx6tSD1EDGmwrbkSt/lY
lyu3NYtdOMztAW28Zzwdb/Mqcw8+WUlIme51veh4VhPyFDjj1U8mcaxSqfjYCG8XNR4eARvihKyy
cafr/lG2dkYMZD/L1fVL9RErZvShHQgVpcrx4MNxEAMDRqVbT1gkakZVRLFlsDVLAaLRYXTeVHnF
ILtP1sqsxWawfLWuB/dHoNS4m/q2PA3ptHasaSuKxlpTK90igqS0ZsuX0VPNnqg+pkdU4IY09vaF
jvO5arJzlbxUIr6AxQg2QdP7x9EjgrE4ATMpj1Nan/B66Y/ULLG08eG8A4lhMisoyRJ15sWyFkXn
ouSRrJUaYpBqXh2qM1NgQj3DUDsGXUybugN+4BXjxtepJdGaAbaWajP0Dj4cgOBCOyKH+kWLfcSr
iEYmpl58Z+geiMZkRPNvtLkJcG9epXOEeo/AuqMqD27W6/49bgSosS6WOVDXDfVF4JlDMh2lxwS+
UTGQCMsZj2ENONdpAZH6mJaXXctirL3XoaXUAY6xR14TienYOQID/bKa5GV00LFh6srSj+O8WNaE
NUzMA5v+j+1mRNeux6l6Sx6V1QwZnCNZMubhjPDnBFR7wP1IveotFLWNMBDTOrHvqnngUtrg6ERs
e9gRMFIs+/xl6HI7bPPsJ3w2+cJt3l5Zief8du3yAsvidsG7TV3HGnbXVzFd7oA56O2S0mE8G2Q6
Qt0/f5jlqOECBXg78W2V0JiJ6lug1rerfztp2elqdoeXgwzq9/+D5fC7t/Bco2AKHFar5UBYghxt
kCWvbm/w7oq/e5XbKcbANzdqADTPo0VuhMEdFMR04+cRJHHNRnxW50Avb2hw0c8g8bh6igJHP9g5
4sVl4fhRe6R4OssQ553uvBhqn9Kdn+abYhyZvAHc6dZ21/IUHbVnUig+2J7K5zAG8tR7/zsYlxqk
wZgD9deM/EhbgwNL3r1fDfnWFemzNyMf/aGEoUuf8YS5gqIAjYW3vNeYvKAhmw5V1/8IFQZiQast
8C+tKI6ZcmApdD4PyNES3DLMCD4s/gQYxpXVvcgEj32VFM9RNJNGC5j25Tow8UMYwVdYRTBvu4Rg
MvtX1a7rLnooiVuj1xs568KODky7P3VRQdqK5eIJNL/ZNXGKFHxmALP2tZ093BMQ3hhAmVYO3xNF
z3AqBpR5WishehJ3iUPkYubaL7Dn+NkMTOfyJU76D2E5FptWuA9LBwH1JRXetP9u9tY6yJkZ2aL4
WMmfLuIdJGbdvdK7vVCHTqcCpFck44Vh81PCEsIFd3LChGSKYCeM4IuY/88a7Yoa8pHhnhyLlnBt
hbxbv0a2+oQYfzu0YOaDIKMfm536wVs1St0luLUyS94Lq31Fi2+GFNPT8rUbLdL6cFfmYI6bSPtR
o7dak7hyL8rh2TWmF1q0w96QyNUrLz83Vb0vNPQKc4BT4ifHovGDvfLGpyKwu2vnQ0QZGRaVCXFH
OLhHv67vatu8EJpFu9ZuGHemJtY6FJWVnELSNpgNeOnLYCIULPtp655Am/SrInG9tUcdwisnE98N
cUIw8gPmC+VTU76Mydj/wi+NTtRD5P1l1PptOaD0a/1rafV7r/MuID64TZKzHImr7sYfEHqBBMi9
Z2dYI28sLbnCIHQhmmWPS3TtNV+6HpZs3mvfe688J52R7PJAvhbxayHijwPxlBRhkdUj2zxpbQ2D
pO9jRq/RkyuEj1a0+JabAKY9TDIdN5KdiY4FK60ZIWO3gZWTGnbXi5JMTt8bIdQjpaPltWoLmhDK
zGEhFfg3TEDICaC+rcwZyAfzRMbO4TCX6keFmGQ1iS5f1XuScj0G0Rkth9lcO8X8AosecrU3Mhdk
pn50O281PuH4RT0/uT+cNr2XDmxyMfgJyVuYKnP/UVR+gQoMqD8lxQ+uaY8bx/JfotzZZXr9yqTs
wFwCQnbH307iO7wLpPUQmfyHC8SACLOnE5Tcnzks+TB5zlPvl9vr5abLiyNBtxFsC4jXsPe/1LoJ
Yboe1lNSwPumoroSsIUmx8b0rEsw7dTvxcc8xZaRK4dCUApcwAJofKfPQhluKck+KeC80n8acHeS
IVyeeoffmxckn0ZPP7RDhJePqunEr6DINGs9ZF9SHnJbMX/XCiQGQKwLy7jO//x4jFYpQ1cKnOYm
aXi+alZFHOHAnQaC19qrZhkX2sIqp2RXplQZqomHY05mrqzwcw86bJNoBmSHU0CJIV9HPcG8zYRt
vRLBFdkgRR3Kv4wQgvNsobNJ/9BHTWzSgCd32mcUij/XlHtOUKlCFJXmyP+2Ik8uqT3at/2mcpNP
FeWRjamILjWr8tlPHSLTZXqf1BPlJu2TGhwaVNhqkM1TsLO/CNJS+Xn5RRoxrv3JUtg9Dbpa/nMn
xy+15X1HGUKRrza+uLugGsTGB4EeT8PPhj5klSRPEQEqTp+5OFiDl7khTbcL5VSD8sG1012FMWNj
KwDnTrKwl9Gf+7N3zUim4Y5c2Hg19vHBdEPyzZXChrY4CBsnWrslI/XKnJ0Gzg7HHzNmyXxwIHrM
YX6yqi39odG0ftPZ5XdRhvUOz2SwKXWSUsS6ShUfQSHp+clfHT5FVVonq8NBMRfsm/kbmbWgzfNg
LdoIer4f3oWe9l2E8TlJ8+/VXE8XHQA/cM756eJ6AQxfD8eXqUU7hzjcoSkOvhhx0R4x8WOqMgwo
ZJRumjH67A+/Bm0sMFGb6zqvrr1Be1ej9J3wodMpner2LxSZFNwKWgdUZFZNmu1D1NV7Zk7VSjGZ
AcHt5qT1hCqBLk83rY2sz8St0BtPvpupSDcYMakIgq2GbNE/TpX7Hd38pdCsFychzHvi2yAMca+p
bkAJLL82dQvfuU0r1DT8TCkgoEwzidfL7Ps4USDos9q7c4cGzd48TyLwe8UIIoZPxp9CfqCxVqx8
j/jkvhz5QPg6DnhPe3L5Wt4pcE+rBvx7nvmAS0wvWTfaPtV+VjilqBvQ2WktDTK+CvgODOVrkt6n
ORSaceoJBMcZYxbi0rblgFnZ2STtVQcogABo3GRme/HQdCLKZpBUTgwORBq8CTf/z4ppEH8jp/j3
YpoL0KWfdd6gvvu5RIgefvz3fyGRma/6p6LG+4ckjpNWImGYhj2jfP+pqPGchfKrw//VsSRZ9m+K
Gu8fJpIZC7W1gKqE5OxPRY00/yE9cjU9w9Rdy+OV/zeKGt7mrwoM3QMkpAsHXTQ/ny4W5fdv6moz
TJjASSajGVhsWm2rwukQr5EbjMVnrBEzn+yiMX/6QzgRFIwMHzlWBZ/J+VDGQgW/0Or01g89tHPt
Rfp26b4Sjt7Uv4IRFu/XyTE77UcXuwwz4mlOlzMnsuOHgu/xXQn00qCHD3QBXD2G3fq5Yh6FW9qq
69dIgEfYIAUMSekom5I+ToBWdOu5zP2+W2E7IIDAVy9OBWWr+0RzzWKNRCjEQZhrNHqkToj6mUZp
mZ9KQqfoI7ukjN8HLUKTHRpQS2Cm6Hy+ebEgl0Nv0+wL3gAK2jARE5s7nEW1GUEUJdaSGnWk7zAo
Gz/FOCSUtmuNNsfANIVSTznMEgukqHDmo7a2z2PakmB332ZSDNqmb1Kvrnm3eNTrQxhYi+gktSLj
K4/zJjyEBoATtH+pTrEUVCN9xVDRkvZD+SR7O7uLzYlbfJ47RrMiq6zQthWN8G+i7luMN0xEw0sD
ko3GYer4otrrxAeRhTKFJLCgo/b8z5mqQZnpfj0VKF9M4hrGiCQDrx/MeI0KxOIpZDuj99ASn96/
mL1bms/DZBvhd9Bb8nvg9el3oHtTvauTsk5oPVZFtG0sLAOrkeiCLzypWzrF1AavymuYn0C7+JAZ
Fk9myks8OGL8dKsWmKIL0G0Qx0QK+ZiB6RiZi5d5SfsgB7JQl77z0jqF32+zrmiGRw8MrrEKtTiO
10KMunGs6Eszg2/NJKEwUwtZUJkBwPUwDbUVbSJ7FHOxoC7sNZQGWoN+HeeYndtwqpGYaF32gHNb
c39ZTk9NRPOmnufGAAI+o4BMitYM6XcCpt9REGknFdgmGkVh0yGRBWO4Yp3ZHaKk1qt75KnCwfsc
u31p8TBLNYtRRq2Ca8CtVdCarmdRpbBr/VoUnfEcS4axuz6x+vKSMv0JLtoQ0MDKLM0T+xGxmnv0
uaOYctUGdjslG9qN/FWAoiR1f7V7PKRiLMlUEF10TKZA+1RINT53jmk+GVVNSYu0Oirfsn/QnRFN
VzmPwhrLujdgPYf8P1PSqXDBf9AqhNd9JsKdJfroW9nZAcwkguAVJmq0l9LfeJTCd6IYmg2ZVMVm
cinD84TNKohcjXmSlVFeooA8DwSd5r1G43ntRdrwIa1ssQNYlZ+UUzrnIdQhR/k9g11khEe/lMSd
WEH/bJeBv64aaySh1oj3QWuKg+4H1qs+lsuQIbKu9WT+lKoH3lKn1VVqnXxEHu0/9h0+wswwssci
6wJ+HzVd+bCrH+F8tt+61CgOrR6ZzyEIr4gBpBNe3HTgxLS0CbrujU8qq6O9CQDtgEQCfxaW2a3p
Rfk+cWMs0crN/H0dBcmeNuK4qTQ7ODNYB/NT5kaMCLV276spzr5kg4xRznjBg21Xzq6tYuQqyNa3
eFrdzTQO1R6cQb2XbUFgi8ndBU1bdTH5KO46DRO4nBLroZO+9lVEI3KmNi8Y7BTNgwtteQtuZNym
Ttzdo9FLD3YMh80PUUhbViQfdKuh8WGFUl0JUsMOHcf6L6XH2XPVqvpq0IhBNDaD5vHyKnHAHqF9
1IupvjQgzTGEj6NNXmGYFA+hmTpz3gOQrHFg5GYqZ57LdxvVQX6Mc0EwltZRDjb1jspizNe8NYBk
T/jAt7ZvGtBC/JH0coRRez8QkCSxsOzQewEArOn+02YhJSui0b3qGYx9bw0R8wnRud3qbfgMF8O+
VoNVX/MyzBkMZ/VeRIV18FUyHKg/aluZxNoWFoN5LCNjdtkzm3fxhF60WKQ8rcZs5zZBy7Wes858
MG1VLzGKT2V01rETbCmoY+QSlGF7yi1rKHBUZdGUXN2qEWtMwiGMp5Rw9JaasxA60uNpmHPKtHjj
5eix4TGDINRSqg8DvQeVRsNORtK5pGp0X926jXeDG1snRO3lpUk6fSfAsDz6Sq+u/A7IUDRpAO4S
YDz0nHUQfoUBIXicUKL5rtiNVQmxQ0zFluwJRpAVke1aQPetFNBmDNtvrs7I9MZKx/YYJkwYwtSC
Rsh9czMEjkl9rzP2k91RwDGCbjuaMGR4IMBD4xu9lcHk78qCOGhf6smlGSvxA2NiRY2mZobqWLP8
Klc7Fzc58/9YrjVFed51++GgJZHcxBDAYdCZ5cZ0Wv7i49gdQq3HL6fabGuaMPCwM+sH1cbeR8dR
9ktSuYySwcaueWA6u96LoS00jcSoRUoQX29uos3ob9KGp0VhheO2RC36K5R6cDIiPdlqk1Y9ue5I
+8RqjU1MgQAIn0GhSU3mOpnQdKrRZnYMBPFIen21jru2RziZFhvyTrurwZ1jN/lxskkd219NdER2
scQDS2kISCbyua2lIVa7yyGy7qMA8jQ57fGxq4v6Mnsz1jQYWxJNabEPnm+uzXzi44ASke5J2k+n
IGc2xgNX35QOmk5Fv3FjGfZ0aOPe39iTMaxQfs1CtrjaDAbfDCWzEd8xGL+B/s/ajUgya+I4Y5LQ
YxWLUcGHSI55gPT5iUY3/tJAt1ZDweyrVzHxUAOK2SSevOiut8jRijudZ2ilp+eI1uOTplHXsBQz
nsnI7QOzpmZOhuHPXk7+Kqi4zdSmp+0dj6xMywMAHGV2SxfCRmMqxwSdXkWyT6x3krTGgVltOrSI
I7SyCB8xPBWH1HVJ6fXduvpYtPm0NfupuEo8R9S6pRQO6X19L7Z1Agn7MkSyIbASXy0wZ8Om2jMY
Qz+dXX5J4I1LfBtMJVHSklzYVs1aVkV/4aGe5ivTCBnE2RKCOVpeppPbWHpGKYgKpnBG3aQKWm3U
zy2i8G/B1KHUzf5vOwEMXf5HI8D/S7/WyV8mLm9X/DFvQciIqF+4tuc6pi7t2bT05gTABPAPKXV6
I8LCfuPZaLrnfJ3wv//LMf5hMtshhoMQjmVK8+e0xeKQpUOA4cvvzDYa+b+ZtpjOX02h889jCPJM
DJu6v9QphjGt+W3a4jodMrVWlz+nuvlVDYxxwsmKrl2bphSLjOkrtaC7xGjiH1hcBBR4w3ys4hrW
r+N0uxw05xByRw7CDnlZq0iQs6z8mSJD/dhSJPbdtHheFrQtAbWkykLpMRbPQVnIS2u5D3iZYjTR
ndfcoRjpjm8na+5IhCiWBFzE6YqcH1i7NNAvDLl5ouSX28IpuvyC1w4Z+hhpKBbBeqxvh5e15Zxl
resc7Yzw8bY7E/5r5ShAZYHWr+uwND6ljnG1yqr9SY/1NBpt+3nElbruBssmJjdJj4luKlAkTfQs
dSRuJS2ojTNlKIXoB12U8MuLBAGw93P/5bZr2b8sbvtKN93UpeUdl/1aZNfnvn3U0EgRJVgWwymb
F3USDKdlk09auqeq8S/7XZHgI84LKErL2cvibTsfEo4tLxS5/YEyGZL15XxarvNVCJEOGfCrO6eq
Udjldf0YoDxAKabhwKRlekIBgE4N4rw6JWOAjeP9KkJLdZKFlh68lekkG/qwPWJANVyWtakHxkRz
so5P89HlQFOS+JhZjbvVY5Q4sxH6c4QpZO139NilF7ifCjhx9PE/YwhjNJ1Dq/La4RoOarzr4T18
NgwEmTzUiWaLW/lqEJLngEH7PAgbsKpZYbacT4N88Zjn0nxyYrv/7fIy6Mg+wGa6K5zWYoijoYYh
luDhbdOPEnm1fYwOyrc7DCD0OxHG39u28PmCFB2fiFJbl9Jz78k88e6teeHZximkggU595/72zDz
jw7I92XXsuDB6t3LNCFSTfV/vEbooRjLg0Ft6wz+MHTdHkmF1Z0RMqcbbeDz9e7AcsptXw16G1pz
TbfLmRkTpgx32Bc+LlvtJBukR/OB99sMwDjUYnw9pSlR01kr0Zr9eWZWKQIZLeZmb1cuR6KGHnEZ
wN9rouZpWehps6sczbmqrG2eWlzmpyqb1W1e/KPDoD/qoSKUk/JBiszqZayVuaYoL+5FEU47ezDU
ycdke3KiYNhZudeesGJr/UvYtH618YXSrmGNkF8rR4SC3Rg9vC1IZT5nqYEA7M9d85rmlhaV6sDb
3A5EUGAefohhCP+4dj5RxbWPo5dBaCxyhUu0dDex4X0Avcn/bF5Iwd8ZhbTc3PahRjh7sWZeVDs0
T9Su27Puam8XgXUMDg6IO/x2gtSBdsrOidotG1E8RXSR5v1vq+FYy/PokfEWVGQ8LUf6+TBCtbBD
tcpwYsQxBmBQD68upF0dZ8IFimd+QSoQXpt5v4XgFEqTS9suG6FMvZ3XTv4fx1Wt/zCVgdSIcrfW
SMhDs6oGP/O8/rboRQGlnfp+WSbG277J4e4ILOScz7vQPhMz6iSfbhc1ISX8dy9KoX4+Ow+6+zIw
TP6MYfbgps1m0kV78Se23nahFt3GvdOtlk2cXxQTRkGw6T/Pve23xqzeEmffrUy+02Tu0bCYJOPy
PhYeOamW+u6S3Kul0ze9scs1Q9Xk4o4pJ1AMWJ4K//MJc9hjYQV3v9Uy/86epb9/yBI7RXwXPmHc
YBj43j9k89o28qaerJ82eeh7Ruv6eTAr44yvuLO3DtWxXamaF7BxenunZAHYO5ryXTH/FlvSockw
QFPe8ocyOis/6LMUqpoPLvvCwGjunCELj1MfWRdDxQclqzkNNY6/pRPzAE1H0zMFXxPBJzTtyuGR
uR38M7aWRd8dUrtVf2wUzO7CKXqA4TKnnKCX0j2vhUjF6QUECTQ1VXVYNvUShI6de3dO7IISSy3t
SLonAbupHn+c0hL/lop/GHr0ifKS8ZLbkbnNosRBJOieVdjZq6KP9Ycols6uSs3o6NedcZFqAlXl
69mLkRXUBOuBdIu5cxa3IjmKPkNq13XySWtZ4DIGq60c/zAO8bzZpVcFKH7ZWk5za7JG8PEBjK0d
+fR22qE1KJyGTMsfcreWu8GOtZ3XQCW2HP0ePWD3zQ8SnG/Cmx6mkpYgJQk6omrIvyFgc4x2Y6ia
KOW0YPjTJPb1P39oQEf+paAs+Sg4njFXrl3LJsTuvaMbnSomhLoKfvT4QteAw5OnLjCmR5MsV9gz
cMI7lPVTUz7Y7kiVwa8bzCWD+qAXqjmjIkOyH8TDySxTPgETNqhFAsZYlEgDxWy7zDv/dDuwrC37
lvOWzXf7bte+O/B3J9/2McIUwAGdQ0opelNE0roUMoGCarn+Lulk96BISV2FUpPYI9tnD2nir6qn
+Vubwfc2VAZtv8AEtTkDwKwZBdZXukvKyLxN3djDjDDvfVtd9tqNRZkYiNvb6fOJy35P9Ii1SLcE
hGnH+xJ6wqHwFVqLmHa+Skzvk5s396OR+z8jLdsZXVkclGerlUF0xjUV7bTp446qdafYbNQkkHSw
OqQlanw7AUrKecuuEUPQhr4hj7nEUTwaLNBKiXduTL5rU65CjAHoVP1YTx6DhIVeNDr7GBVUMk8e
qfgnj64M1S7B3kJ/lH3LeRIN117B80Fw/89rqTJrR8rin2675NChBEe4Z/IrX4sKeBenx/jLE5NC
QgFEzrZPy0KaoIP81KjuwCg4b/tuR5d9ddSSqvx3hwGRiTvY8Nr6dsmyRkRCDVqiNr8ysa/Othf8
lOlgXAe3tV6d1AP6HUQfjIniZTiSyBxb2lNB+wR2lhmsjCYkJMSRVL9c8dGZlEUwLDW7Pgj1Zx4u
35cToK/8LMiCevYs7K9ylGiJNBM3fUt4T9Eb3zw/IJ5VeP29nbjFmafPtF4OkAmdAb+fhFrhe6Pj
7U/BJRmz8DLaCOrWVijQ6dLzZmgcPpc+9ss81LFU2uGzkWvePna6kEgUDi6LTqsexgrp4LJ1O6PE
x/S8XPXnayxnQF/w316jiQOJjEJhiKCiAKkp8d3j22qcG+5RM132/rY6PEz9qO2c1gw3pdVqrz6U
yjXTOGtvhq72qpvo/6TL02A5atN91xxXo3ybaU+9andgtbTXLpvK3f902/rrXcvRedDRovNcHd+7
zbz2r/NJPyRXEWpC9jMRXveQCxxefezX34okPHVJRWM0uRqRwhHZBd05bhzxAjke7GOsncPUnbCj
mQhq/YKc8uXp5iapeazHMD0iMM+9bdz043ZyUGDYSdb/Dy7wBSFy81FLfnyM1HL25uOpdflf/PXH
H1NVekgdfPIt4ktJTtvrMGZMW13zU20WdOH7AGaxacpPMaCuu64rmVAwYf5Q5uow+SiTTdeMAE2Z
1KrnTb/Nf6RmXT2YtMMeHSt4fru6yJytbMJwt7w2fOnHWr+QhXXM+i8RrSHA7EV90isB33lZfdtu
HDTT85EEgovaWsVYnxrMjgTyZN06z3MK2+RSozjAtxK3Fj+EbA+Ja+GBw1HsnqLUcd4W8YCREO0Z
232MRX8qoNZ2ShtXy9NPojWNmsb9JGfZ7yCIh/PyonrmO/RjOYESb3Dn6Jr7NE2pc/BRQm5xi9af
U+RnErs2mbD0AJKBW9yiBZ+o0G4xAJobvbPFy21Tjjb0flPDMCWDS2xEISY31pZFWDDdJAC23b47
EE1ok//zp9f+K2Fm+fMz5zV1njymY3vL8d+qIQaUYN1D5vmjq13K51aEWqmzq8ug9Ps6isYn02tY
EC9I/VKEW2A949NygH7mJhb2+HZaUPc+3ckUbnCfoqPTDwTTN8J9jLXEf0yq0DvprXrtctd/lBP9
F1yBCWBd9M1dmgOy0UHKrhI7JkhqvmI5cQqCj9ywrdNyxbKfCKD5VZcd9FXd5VWXreWK5VWVAYzq
9irhLN+PLQKZlvOIRDliYKDWDMCS2GxwnG+r8/aytix6N7SOCOyZ0iyr5PmsdRQvexCn2fY//xUA
UPzLTYTCF+I12DDChXvx7iYioixNisiimF7gGYz8MrlXVfrkkZF2BDGa3C+LbjSS+zgy41VeuHjr
5gPLucta1TjmpjcIIHp3AD9Oc+jC8dO7/XSWkmvRP7/bnczvLoL43ORjeLq9/nJarcUo61NTe3v3
Zd/bwqTlXrfEMP22b/4Ba+Rte9HQcn13IKuD5BIwv7ntv70Z3pmdmxnaaTm47KcGDFXLrSiVz9DL
iW7dEQQ2ydtv2+9XlxN82+CE96u/XRaaOd6if3mx+cUbxN9rGwzzuq0G52LrqUtoKmuOWglovBcr
bp+jIXgm8cs9l3mNxb1v860VEhx0J/LQPS9H0Ha452VzpD61hTUDhTtGAOdpYf9SC+Pj5NXBExUo
GKe5g8BRm/TPqfLqFfJX4wxEOvtQpOK07GcyjYa8oceqwsj4LOynUcA0sKlSHQqj0tbLWX/zqkRR
Tm+V7X+LPBT2jNn46+MDOYnQXdsiJoPMh3ePjzjPDXKAhPpB0YO/sO0P0AiRzeJGoyPhA2xdtiAP
hPo6FArz1hjQ/J5P+e1IH+8HHwL4sqsZ9UhfS+ECz8T0ur6dPEyB93ZOXSTqPMb+HRlB7Y64+RbT
Ubujq9dcjal3H4FYMf6hVeg5mfe47MKaUR+lBdlCgll5FPOimGxkUrGm1su+5bykcduVbtPPWPb1
KUxdnscHt8osHFC9dVrWbotlHyQuouC4Zd0tBxyBdu9t9e+u++2wlQAe0TwmsyDO3r/+v32727uX
NY/E0V7/3ale0zhHHC/+aQJofM6dTDsva1FUv3aJhXHkr/uHefO2z6wYAXu5nIcm1JFv1787r4ds
vqp60DDvDuTECxLjPb9qHeDzcflpYU38uXN5xRkotick7xq2lsTZ30Mwp+J+mrwTfoKq3mpIRagx
snCHJKoQ2kbW23m3K6i+Pfq+Pu5uu26XLa8Zyl3kP1Pd1c8uP8tG15r+tRHWZ3MufSeDvW6oM3y1
MXmtKCKUO5QG3gOQmE1lu+UXd3SndTpWzDBaVAlhjdgPS5D92aNQs0z77TQs7rRQT58HgXncKeNm
n8XhukchCUVk2heuU7xiCw/ui7T5rEC2vcZBUpzbsqM7NW9C1HIOag7TfjtXtWJXtbQLk/loD8zV
OSt44Kswa/sHc4gr2AcYugtLi577nJJ25qTOD937HLtDTUUdMglEy+nJLSf3gJqqpe5szk/0doIN
MOuSySLaL/vo4U4PIwKF5YJlF8X+dpsh7lqDdZ+elgN+YD56RR5eljM6UsfWPSWuTeCX/YoEI6rE
YxVU67c73mANHVJxqkCjUTKV5065LJajtzvj7UDCs2Vxad529cuL3G6ot3e67VvO/v+Endeu3Lqy
rp9IgHK47ZzTyONGcFTOWU+/P7G93LbP3usAE4RYpNTTo1sSWfUH5ffl3Y2yFe9tbxx5j9cOSubi
vX7vTy/3QTGoaSju8RF6vP6V/2U1IOY9Fgf/XO5xLn+C+Nen6Urn/38WC5OS1t+PXEOjwqkY+AbK
Fmv3fx65kuJJVhZb2jdPk/ZmmaFImAdRuwEokc/ufSfw/UtV6NWsB2axuQftws6PkN2WVj3gFuf7
mn8Z5RGY00BuRJxSRwrWa9moQxDpwjNAmxYIAW4nmmSGZxETjRk7gGCAFuEHzYAxNdD9vXVrjy4W
KP99eaRNq5+/XjIGmytz+k8FWWeLl9Afi1StnCgniF5800tvq2JFeIhzV101RfijR0dYXhnAtQ73
Q895q3PJ2vFukL95kvuc8d7CGVaTl25vOPvKsaojS3p9kZQZUOSo8PcgEcyZWpntcQQa+zwJ2SH6
ar+nSppuWvzVl73lO++13nzJ3cpE7suLr57jfZDWv/73f+tUA/3336qACrRsloOygrM843/8WzEG
tdUedYlvZthjHRP25s3F5W2Eln8RPTSI1XVK5gKa2lDArjcz5MD5asVo0pkwO9QEOQTH0lcI1yAU
744uBrOFCy2Wo1zrzqiQkoiaelQ8zRLGEIeiMYZqYY6DvOs8w6UoYbq7QoJljBqEvG6zGu2LAGl8
iyzEsw1bct44qDM1ZerP/cpGZso1EK/wTBoyqdJeHInYqKshItDu+hF6TBNzwT0iiSOCUjldK8A4
GqJx8cKy01hZqPyvxrCQXusBNadYd6ud6Oqa8iZJjgHCiUFZXRT9WL/CPNEuTTFeWYGGdzzy/7nw
uRvV//2bRFMQ5J0ts5pHsfCf78lFVLvPS0P6GkhQ2JtU+tTiNr2KxjX6mAJNeOF/E2g6u3/5GMjp
Bg2L9BoYYXotGy85R0Yyd3BwAl/ueuYlsNEBaDEXa5ovRie5Z3EtZbqqPXnOyXp5enyGEfCd2iwx
xfVEXArKF6A+izpCkKzB4oOvHzvcxjWUfRbW4yp2TfUWhwmoyq7tvnS1soHvoP9EKnidxqb9Re1M
NIYNx3sawrFetUrq7uXIwmauhJALJP70KAfpEKiXjQbv+RELShO3bkM7iBLRgMXeMVZwIHnUlX6f
FDS1jL4WJ1jTCWKKZPfNcfqU2o8V5NZhCP3xCYZUIAfWwSsqsvqWYLV1LIPyFERyfRMhbophWfha
tBRdBXbvijSK10/W75Z5QG32Rxrl2aUDt3WFrfTUcVe9lyYYOvC+BXdVY74X6NC0rRM+9Ykfn8sO
9b58irdJj/LGYMfb1EVrLIQXsyBzl+2BlqzMupOOj8aXzV/dsu5f3Kglx/7kq622J4/9q1FdXdvH
jYFmketV+hYro4WIiSlDnWh7v8KKIJLJFZRh1rwhaGq12ptcF8MxKbB4El1JyvsVcsnmyiwD7a1k
STDr2tQ7/ToH3TX9pni+ufY7vzjhY4b/BP+Mb5V5HOVc/sSBawbTvj20ZZM9mQPpDfB/n8Vg4KeD
jyskxXp4AfywSai5fGpUX5aSFiH10wTBewgMQczHNsHi7sx1lpScDj1wOvkj1XiGksht5v/9Qako
qvzvm5C7zjLEO9CxVRuV3L+flUBA8zJpyuyrXbGH0xALAaVKU4BdntegGFci1jV5STFRVjelzXvi
Mc+3826PRNWh6LR6b5P8wTuwV9be0DhvrdeBilLHLyHuYotOtr2DnrnDThvSrSep5SU1TF5Iqbm1
/KC6iFCth866NSq8AX/HxICBWB3k7/bogrC+FCWwqzLJlJUhq2wGEw3YBeWCbq/4tk7hGRyJ6Hpe
ju2VWQ7d/n4ooqZZqS7GsMz/I5qDt4rDsN+KgXoavc+eznZKVHNCNzL3rS6RKJXc/AknrmBTQcne
kAKWb15p1gi/gEw2QgtwGSzUg2hQTPIPQ56CD4NqvXjExBHk9D/n/RPTcBDYuzig/p4lJlAjG+Y2
AoI4TFQyJcjGWkpSIUMpw6hg1piuiho42zN32rzBIlhh+QtEZQrBc8lgzYyw6+mJUNWmMTY6YzwL
VDe8qFbHa5+NqJZVw0dRwkbRPQ3Fr9wcPvBb3assIJ/dONIp+2kF8mdM44vBbMyOglOXutqtLfWb
iIOGgb81WN5WdFX2dOGIe1iITiei3E6YRfsQ0sGsHXz/uZ6aVqEA79RP94g/6dTGfY5LR2mcozTJ
975R79W+QZ5jalDCHicD7XA34sX0VPmevCtDREHFqD8CBszlId9KtoLcdOgFJ2Aq5a7q42xdp1Fz
U0c8u9miu1+7AuODWnd/mGbxRkm6fOsqIK7ydFLhSzAMPBNvdC9A8UctI7aG4hDTa2t3bzDiAJo6
9TXZddd5WGLUOfiFtlAN3aYK5Ww8vY7kde6lSBpJyUbUdpDQQPIUnBOeKhR+MA/vtgBgdjaonDcW
EYD0Ric+ugi/PJHCPaVT6sJzUwPKntQvdJS3sBdBDcPH+/qAj8dW9Io8sy7iyJahU8iZebLjgKqE
3a8iJN+QiZsevBjJtptaDT7Ec9eA4vRrQPSTEbrikKv7f57PgaHdwMMbaHgGOe8oDEB9J+uuVoZI
sldiRxQ7FHrrKPE/9Mz8bkHY/tZnw661E0jWTncFsY6cXkTHrFsko6bGLszkELrmUrZalLdETJIM
94QT+XswahSzxYDUOCraHO0aESX54A4jDc6ZB9G16xgxa9EvK7PaFBYyImLeNOU+KvrcHvL9FDGP
n9hFXKqvMB4q4TIqfqjPR3CYT6JRWOgD+7qZGRUoNywmSbIIcOs0AaHz7Jgr7YvoNW7aPhVl+NXA
ZwATE5KeuW24Z9E4RVgtbGAoy0esMSPp3LnOysPN6/CIW5E17VrbH3ySdFblgj0nz/IEC0NDWYmg
mCynLULiYXqKrKzeAgSJ3wfN2dRGQu2LpPKlacKvIhwGegQsvG5WotvyQ5+FPMzOZoqYt1NLCExy
dm1b2Y4qerSAZh2/R72vzCcR7ZWteGx0zUz5zCRc1bKcB0HaQ1/J0wRwmOKUX9yIMjzwHe8K9gnY
gta5/P+23UofWgydXNTXRRMhTw7543e/l8YUs6jCW7RTLBHDXpg3+8hU672SW/F20qWC0CKlF8uR
cLpEdOM7SqlWX/ffqPH2cx1i/zkLK5PKasM7LIqt1z7pr2JmoMqvITTfF0MZhpUUu/HOQYX/72t5
th6RTM8vVjei9hUrVrESh3jQasVMHPZ6sM7zxtvKuo0oUPsNXL01qxyz3VqeWbwUiVIjrdUFm5ZN
44vsBvWy4w2yYtlavmSDzR/Sr5SlGHXwMAMibcgLMWrZZbStzFSfiy6EFnmnKz1m0NO5PiT5Q9Oy
ThHdlC/MQn325o0FLMK09X84Dugst6u8meySrMF05TN0Uw8ykJ0+jdCnloaruAfAe9lOsn0Pn5+5
2swVNChP8Pb9Zedk6rOOfiN8rHz4UtXyvik16TNS0b1C4e/ZrHz7MmrDkhJJWM0zKfpwzSo5qlLo
P2dy0C6NBqfMLNXTLSXYYZ8ZvGGG5CAahXrf/Uh0G8VKDrBIf42KmOSa/RLuEsmv2htWShouIWJS
4JoaMt+Ivfioxsxq26SgldjSWip1rNpIGJxFA5Uo2LZp/eUREkeg2aGVB5mykZKkXgS6Nnyi73IG
iBM9w80t9iLuTfFQlqDVDE/9RMzrgOxg5hi5iDH42YmEcnYSR7JVZqe4hT0nRoepK2Ji1ImBwnRQ
xN91oZM6yMZJM/vqWFLymkt5hUAyrhMjxOwPPOLLVaUm7dbIC/Up17wv6sgKGLjoxnfq8pQNYXkS
Ryr5vgWbbHNOrozvSbIZFiO2iWVwBSWVxzGxx4A4eagMvC0tmBpiQMTuVzDUABWzzF3ranVweI2B
0A3O4OuoWRe2du8Oldfduy6peiSO80NXTrrdYzns67wryAhZ0WXM244MtMz/OtvlmYkozqWqrXAR
KcgN5kGovaS2UZCTxG2t/LsroRa3wmsmPyRfXDvjR1wk2rOsZsFHqyHmlaQgivU6NldwE/V9FsvV
3mmGYB3bcn4FrqHNx8IkAY4z/Jo7Nz63jv6KAp+81aaeCEEwgKGLYszcbMJylRqUwvmzMJz4UbG0
lekPWxZHOzf9mwLZaV2blrwC0tx8+AkCNaPZPCtBax1yGZS8mhTtR23F0iSu0R8D1RyfalU/Oond
fKhplqx6RPM24nTwO/B40hB36nAtCvckKOydKNaLBmEn594VA5mo8D/m6IjwLVKjWCqIcDyperhq
47Z+i7k/9wlwK6glfv0WariPdFiM3kf5KpVZVXTWQYzKaTVPtcR+1mGuXNICXB/8yGMmuyinxJmL
F30VHjNTsMjdiwiJJsXlHF3Gsw5Q8DJKTr6NYuciR5OAq5rg7lLAH1UTnNHqpLT2ohur/Zcama+T
6KWuupHlIryJnj1pLfXNk5yYWGcVxULLTfNQDZ15mGp0k+wKh6IvmgCReOjaVbx8TBQD/3QbC1Uh
t8r/uN7jIv/M/d+uWRfUQOWu8VmHxMa5gaW60Uoo+gGJFYgsrJvngY78ECadg9mYKHtxW+lagGFW
UZ2LIJY+Ksco56OmeTdIqOaq7XBvGuKczDuGlyvMWqON25Pn7pU02RvQ6KC9tsOnZ4Tn0pPyZxEP
/OBXPFXis8ES6aa2X+ok8BFzIe2W5335tTaKkxX23qvhVizWU/Zg1WAPryX5BzFBMrHMChS9PwdD
qBzMscm5P7zqa4plXA827TORTH1Zhna2U5BkuCHijjrAdG07DL97apI/oSypbfXGilcw7fuPEd8K
MUErsdvp6zGnGKlbp1wDVJ1OZ3axjmVd0M0obU6mMmDBBQpcNAL/LaDi4ugx8M+8f7pichH40RwB
M/R3J4D54wL/XO/xGSoLepB5Y47+CpQmIxv6TVUM9Qc291nbRJ/oswCBjfmaQsWOPknywCm2BnKh
2giGoyiWYlqS1QeHJMqza8bBLtUk7K0gce37zir3kKWq/aPbTjFIgQ0LnOlQ9O8Tf5/yiKF0j/NM
VLqL/22yj6TppkTTbD5Z9gSRxq9AdZTnpgq/+bmRHvWpVw62ga2lga+A5MJNDnhlIepdJ9ZcJJT4
8xgLwwzcP1JOdh/si8D070kmvJlidq3B2z2D9Djh3g8lb49ttH9CdV9ecEv7OwmrIip8iOGhrfXr
aIpJeMz91LV8DgjCOWimxbZkakT30WQewHeI3Y/IP7NGvTcmue4OmBvGxmVW3aJpizSAJQLOVyOY
PnWVWtJZXEYI5sBOeDZLOwV3JX3Ah4Iwqo2Y/2axcpTwxl5ImZN+xEUJf881v0/6tZrpda+pZ6JV
XVbqHjNp+Yg3gryAiwgoMk+knWolILRdHNdTzZTOpo7chmh6XbdnaNska1OJ4aBOA7XU1WcZVubU
GUIcrGbWUHYrkna7ykGdA4UoDKbl6IdS73LfiX+iYIqysU11C1beEnj7ePQpxu3KsUvWo93lN6CJ
6Jbzgv4aI3clTmKNdEGA1HyXKz1cOKkxnBsTILnW60slKFe+61RINY3116LFExTEc1Dgp9wnRXAy
J1QfiqDbIRuzqy5hkqPqqfq1HqWzX0fui1IH+tqQddaveJy+6LZ7q1Iz/+wt42WUE8TUoza9ydC+
0AnX4rXoigGYzZgWtu1JhCQroXpPIbDW3tgtg3tQ8u9KVL2ViQvZxarqleZ4/U4eo/HM1rCfh8ir
ftOzvT1GxfcEU95ZjXjhNXalAqWTALFgCubPfo1sr5hSDeZaq5XuAyqHufAKyz2MjmofOl53i6Yd
kWFuk434XBLi/FBZo95yozSX1SSH2JvjryYD3gXhvIVO8Z+4Y/chyaQQhH/Btgndrv9MfswZOsoF
SD5hGxgZ18CVw3XYF/4rdHk0m3sfgTzRtSuk6Xz+EaI7KtANQzced6JrRJqMJ7vs7Emm4bBXg28o
lKg8itGgdt9JSFsnHqXBK9vgU95bzeV+IQrtXuJh4z2dqCAw5HZ1cm2QSLi/txNKWF2E9o14aYtY
04VUTUvz+AiJOCC5riCbXONCyoYvhMlQNv4auOYXBfkTtLOHGO/wePwGcHjcNHDtz1nBjVJkGsXX
AXWgCNGe7wNFZnXIAK0UWnVqyCR/BqmRzuWxaG64YrMRlIDamm6X7h2SF2vs2uorWXV5LgM4XcSj
7S5MdwDLU4C1xhk1xFeGxmnirQwS6nTvIZN7Kk1pC40xuk+wJWNEdKpt5laNSE6j7iQjgqA8Na5a
w2IUh4Pz3o7haqw89zVzUTztKkhlejQ6r4GK9qyaWqjgTl00Faw5Py9nK0ZLLf6ep7p9EqcaCIw3
MukyEh/5TYuN+yTTzlE41aJxJs5B9DmGoIsOg1x7S1dnaTJ2ennossFRVkNuFXhMxApWdBWSV8gF
VQc5zGCliaHMyfBun+Zr4itIhhz13RhDnIqF0Flp7HYXaslV9DLDq89/x2UVCV/WfsxFTbETc7Eb
rO7TwKz+cQ0RF6E+GLoDqaqXDEM6sRmiiqUu24YauqUmwVs/4lshNk8y0kmoc5VbZ4r/PV/E2zLL
nkuM4CVTc/dN24Ain47UBIVRNYarI0Uky9EhHjdZgW/n/Xc7rUMniYvD2BV7EbIt27mInyzKvzUV
vm2RF1JJeaV7+z+Xd2JArY0feaX4rIv+Wk8+loJN1CnknhsE98x3kibdBxnwdoNqNzaQUxdN4zP5
URZCcagevYpSj4hrKFfM5XLk3Sab6XPLOr9kv+Gp2ovkJwEkN0wOpESWPiJV+izd1sD8Q4tOgYOD
n4ib8HBnbM0nsVn4/mrWmjuUrt0dPz0S3b95G5WCNVwcDTVSDVA7WG9IF1dFQHrqCe4HzOVyheRQ
vxCxxDLU5Rg21VJByhkwinop+9J4CmMsfRG0Ktb8eY0nkubyvjC1aOblkv4kpvw+oQfOyVY5BKLp
yMlzj+bqqFo4qky9CL3DeZaEz3gCYY9dWTs8LEnbpXWPEomVuNCMkktvqBmC7D5ymXG9bz2Y5GNe
H4cJjicaddp4RYb17nZttRWhcNqg+VNjktSag/iMKNBQwpNGF6cOyRscLHQbHMjd/njvilyhHuXH
IDfVneiVo8oD1bYLOGDumkWQ+yQaIJ1vWm8W0Aoc92mMEEhn8W4ty6nbuKxY9Fz61KPawrs8x6LB
UYaLmJsFjoMgYiPdr6YFU97ZCg24pIX0pKmt+jR+6zvZLOcSqpBI+yPa29edsXIwR8Ta+TUFn/NT
RqwfG7D63fNzD5cL87sZwKtXQ0zl50FUU8TQzZOshNUVj/vyqvjIwE2hNG3Zj08z6r62TmJQTJtC
tqvs4HbkG3aAQOigA9sHCz3icoHj4JNcytmGBQ06zOoE9BDD95mFMo6LXtOq+R9nikmG532PugaF
cNJqt7LSrihkD++jzFaf9FG7El34Ap8xD68Llk/3WUpNTs2ugZ0HbBSnhjUNP8axBTj8O5Z6qb+l
QlpAY6x1rDnjcdbKYHt73JyKrgr2bm/6e9EVzZh5KWWlGIODLGcpLIJKLPn+ShxGYHDMuTgUZ6IC
Qtp5U1dmsYmRJ7l5hQ//Vrfa70CjOFDbr3IsAwYotepcu0238xReT25nAi1spU9KE+13NVR3bqRc
k1iWd4mXNN66aQ1K6AHVfjst/SO5OhZUbTNetE7uMB1MtZcWBkMSG/LFSGXtpaeHkaZ8EWMdjBsx
Jk8zp7G8jJT72P97nhhTJgz07/PQHQJN7uNlU0X55DaeUlEbMKEBZd6teQ3kT5nmVFj6AGcyEVjT
yQmGZr1skkD/2oGLmg1Nol6kEQW4LiqypQIe5rNgbZaP2tcGVv+8l8lltOhFnYCZqnMxoKD2Zyrs
mMqOm6asfMR7jZofaGHxKpyujQbBufek4NVXSJuonZJtlDqSDoCYsF31dAPNtcTYVXH766g3s40r
4e6oZckE/JmmPEbF0eM0X89l+GRueGK5PusLzXz3LAw98ijq170Tu+99osz8VE++8JrCpV1Jop3J
4/mZP9PF5ME383wX0dtwbJ/d0gecFjXyyhmk9lkKETqR/Aqdw2m0lSv4iKQjtNTCorWwkWtptOhm
QK99hidPIlhGdf9xpcoCr55NpzJ/Bj2t3Jdu1BwSZMXmqCVL81x0K4svf2pa28SPRBzeJ07BSApf
FX5JaxF/NMXoXUHbQbXPy1ce+9XPcso5wGz4zpIXbfXAiZ9z0/IA0Db5oeoDea8HIfJDUn/CrKW/
tlYyXPu4ZEkEUECERIN38Vz1q+YsemSw++t9VJyAs24F4AUb2N/XKB0e33HR7x7XCHR72Dt++SpC
CY+Sk5J3gIQmKjAAdYToJ7pwPTWPLqKub4FcB2tPMIrFALh+uV7pE3tY9EVTTUKrTVggJcgF/r3q
H/0w8G6FqtsQ0o1kowAingT25VckMeqlWSvt2vVqxAyVAssXpzd2xajE22FKrnsqSCUfr+BVnPrJ
i2854zpuMNDwzTR+CdNC3Zp4xsyHTo5fWiPyD2aqlbN714elpDrZi+gVEuhdpyjr+ehExb4MtWIv
jh6NFNiUSEQ/pJZl32dWKKTtQ1Q4Z0GO1oopNc+uY2CTh4j3S1CF1a7s7WguuqFpxPtUTTE8l5P+
JfORYnB1HT7oNBl5HPvQTt5hsWl0L6hBGUckJb6lUy8l3XEKw+FVjNUFHlhOkF/EiZHnapfB8/di
LNYD41pY0kqMZXlu3TAMRP2Nqzgpb7w6/SGGet2PXnBmqrwwwAoy2qRWoj+LeemA+XJJRlR8ttXp
C8rs9sJvKjQaJgl1txu2kUGpErZA9jL69ZucOdVJjNk4kSJ21EcHMchtnswTpwx3YlTC2mihs6Le
iG7WkidI+15e6XgQmmVu71OsYY/5380wLFq5Uw4iPDaInfCaHn9NCxX4U0g4LBovmDxhplPlUGLO
WI/jJlbL66+uOFGMi7PDJpRXqMYlMzIyzi43O3nHcoCcE69sID1GrB20Bo1QiWL6onY1h69qCnYF
qiuz+yQbUxVdHkkudlgePpoRA6GjGurxDoTfVpl6YlDEo4H8Nzxwp1x3o+7PRDBVYLHPHpPInwfL
qmymBY30s81Bt1HyBanb4b2W9WZ8EI3vAQxv79hH0dpNndyHkiK94Uk76XH8niMOUbtJDhZ/7Mwa
+nNkIYaqBh6q53qImGDB2x1VeI98DN1SLW5jJIcX0dObeDFq7fDE6oWtRnaIPOQ4uxIrZlelQB6M
kjY9sfSrX2DwJpR4Qif0J99fkFpam2XI3fCbmycWlXZPpm527yulc/YTezwkuqpfxXXsnBd4ql3G
6XqY/tQnY3CBnPMRIgThatwNUf1ThO7xEau8zNerufifELHWRogYN6hm6beIIipOp7Nq4hmJHFx1
xtJ9FumudqynDVc5NSIuIUHhK7J2FFP1ousM9Lx/xR7TxFm/54p4Yg/FQUH2GpHkYPh08R9EaVx+
75Ex2/SNU69CuH0ijj/e+G6XY70xZETBHL0IZixU/AMm0928Lgp93SRtexuspMMnZePbtX4VEVYo
6oY8p4SROa6Q8zCVZWpKRrWVPKu9IbypXxT2//dRAEGQj3BhnYuT/ST60QIlXpjNEL02fbHt00S9
ak0cQSw0Ia7woFCSwH7xv4hgFdjNU4kjmzgh7UlXZGa9F2Mm6/2zIw1vYswjXXtUVazZGmyHbnZr
vHpj+V11s/Y5LDzzKTdXlYTtypzLvUiOKx31aQxFSwvPkazeiKmtrY1rxEoqHhaMJqPrHH5fRx0q
cZ0wYr3aBVCHEdk9a9POqJh2S3mqPSlhpx1Fz5NrckF132EcxWbJCXBnmuaLwWyaL1fGv/PJ33ZL
MehqY4mEmH62Eh/QUuyGsxGjyp2ZG4gzd7l+4yWl35ArMGbhgGcOrprGLVVU7zzkwUYMimm+0usL
XILi1eMso3vKIKtdxTlqrk2KUoMxf5zUK+UNx+zwKM5xpcze2dMH69Nn/vPBouuFSAaXwYtptsq5
NBDMkiPffUUu5adTauMPX3vOJC2GeQ3zWLHV8aMOvAa0igb4iNfMqigNjIkyl8SaxCYoAyF5Dayh
nneWbby6ebLxsKkuij55qqam9JC5ciQQMik2IE+OzUJCDYyD6IkZVlHhZuLo9Vac5bRJeCgH56ul
W0bGZbNJEr9oQGpZ3RY2MDrBqHKfWrvHBNZqzyAi0FQvRRu4jndU5A8x4x6CehmdRL+gygQyTt4r
U0jEzZHNSRoWPTpvTXvOtIotSBwVH2OllYtCRtWzqjT3rSuf0cXDYBQPi03X1s3SCKKCHGQMKSZC
x9P3JHleOLhpZ1Oju7U880c/34qYpigkfNkGNbZ3g86X3fDjUUB34DEoxsSsHKEHiBnF0eha7axN
jZFipjMJkq1ErFIi3C152Z8t37qycVF3j1ChNfopUK5qxbpgJk7PgYpzw+O+kkyyi99HMzIOopFs
h1SXOMzagsNM95DlZHc0f0yq+ubXdOq9BivQ/3R9r8E8TsU/2A2/8dz40SPWQ95zHA8K2vHcwVn7
BOHXopwvu19S01orqib9NFoH9T25+Iq+nDZL6sR4GpDNXeK4bB5CrVJw1pFRccxq74rkwi40PHBa
xkLrK+vDj3G6VTA3XCtTV6J4h0qS8WZrrrUNW8VbZhFFdqR301k8utrGiCXtzfHSFyiGxgW19PB5
pLoqwlXkI3jvp/1cdD0NM+GkTfT/epKWR+ncGEvQWySnc8X/avqGiqVSrXE3DN7ZS70ZnfydfeWH
LoOqaXXDuBWFexDhUoGXMJRlhXF9XLynkdnPENA3KTD3wSuVmPvZvaqSRrSS5hLbya6nGPNBKgYF
D3BCqzgfvA9t8C9uByZP4jF6Jo1fIKlDHLUbZcGNMSU3Pf+jGFddaOTvfqqYLDSQHfazHr26Fs8a
8JYH2SWB0rJjPLaKGsylqbqNwiMm3K0WHkHORs+8XpD8pUpeBn6LlnttrEVxHH7bvKPK81qDet8P
OeaZYpoG+wfeW5medZQ8rsNgvIvLFlmUoBTpAWWaPqVZ2o1bfFQxelSWieCeqKy3o/tBZbsj91lV
PFHxcBYXHXMpWBigA7bV8NVo5RCVW214wptP2+TUJjNceW1/k8J5OowGdYSoqZ21XPs6tIa6rU91
C4WhD7s9yVVF4ZcnYlmA0m9MQY2eobftivVwtJXMQdqXOQa9VZc4zwFGIWfMKg+iF2n6+DxpnkxD
dts1e3wi6yltAZsIit4hK6nTo1vs3VxUQvl1Zf57Yjvf8taQvrv4A1CsCPxZzULH7srhGzojMXIU
nfGKdkwwAYwKoLl9u+yCvnwapR6pVIiK924LM/niyP5iUJSa9LYGWjOFsLDE3M495aoNag1oFQ/y
W9B3dLqkWEQaIgdiTPLz/ujrBSRNBv0qYkakfI+cITpEUApWfC5FrUir53nL/mIsEv2cN7JyB4Gp
Pb4/8pCgH0BRzWKBuxDgMKXtVymb/jelrPKNphtg3nrN/CgzUq5V9YW7uF/GONUtebT+VF1/gBdT
xEi4oHe0qJAsTsMIDxClt3aigb4BIFMcMpHDbDCtXTE1/47/MfVxvlY37a/zRVCcfh8ua/IFmENe
bfSLZ30etV8sGViIJWO5EIFWRFsCoLZ/DhzJ/6J6qTorWt15RkYUlUwgjxibUI13YMyiwFZWeynE
Z1mTzXhXJoZ7RXKqXfuOz4q5r92riHUNtif8lrVVm6IbC4OB32GM/k6aj8W6AfL8PpTmFxuFpUsJ
heEpTXBD5AHBbrUZ59FogkTmuWcum54kESiG5uCqVWcfhxwYg+N3C2OgAJmC/bjVgCQ2sq9mG3A3
0s3vuIdy1k0vWqTY3DVVQm3NLd/GHI1e1TSiozF1JQeDITsLXpD8AWLaWjcRrtPe2UZ54i8wO67e
eMe7gPK1diNGbcf4CS3XOYlBERJdvJn2Ooz/lx5Ryo3TRfZS7xrlg4zYEZVw40lNFe9o+dVz1Ns4
rcoYTwFy4MNVJVw1We8s1akLxq7clG4aQUalCzFB2kkulXAEroIXLci9k+KT15eMjzTz32RjMJ6r
KlVXYMWyZcUf4FlzJyStVfrztpKMZ5vixEnPw5e4wzxArbt+JZXaoTEQnWknhGeKQA0A3zDaDxMG
FDUpbzvGcgR6gFExL6yDeckC8Cp63aCiB5EAubQL5wpION+BszMvPlAAfrdV/01pCrYXafLp4giA
4GvH8ka15VOTG+pczMhRlcO19FtN1mpe2dTj3RFUh1VauEw7yDZVjYWNz3gy0d3FGC59t0LFBy0W
NTtDc5P3TrfnHa8hpL7N9tTlPjUE/hDvbWygl8rnrLVyKGe+R34E0S8MjxUgLlnrL1Hu9r8EKjQ3
S9ekUwiyc4cqqrzi/jeeVQ/fFg19W4x1/HCTaJJ0dDrlVyPHxc1Ak2P7iNcgL2O9r7dD2qkwEPr+
QxqzcwPG+Seyw4vSlP+Hs/NYklOJ1vUTEYE30/K2q6qtWhNCpoX3JO7p70eWtnof3X0mZ0KQKxPK
Aplr/Sb9kUdk9GwsoJ5gXSabTrBOVAe1P6Lsqm5UPbMf21L3FzrCLd+dUses1Rp/GQGuZ2RjvjZ6
US/VMfBOloXIrJLUmKlAr36NkAI+IM0zLmWzDm17C2aFKt3cqycocuDZZ23Ap9WvFG5xXkbSfzfO
vTba8gvbrEjuzL1MhuAtt/wSCsmJ1wnMa1GVyU2eqUQE3S6a/hmYzvg8GsWMeOMFDD3f+WVhX7AV
+QagS/zy3b2pts0HxeBsMSRa+WJDp1k3o5mfM43kvhWiCD6S572pwCWXY2gV3xK33sHRa39llbXv
SbR8jZHrX+ZRPd0SPYLUrWTtIS/D8YzmcIHAh9BfjLlU60JW/bDFkvlf+4tbwM/MTtTXNk0dwARe
wT8OTnwK+XY7oNxwtTwQwHrsbKyG7xEYf3dQ8mdAo1qEq2xbH1GrmX1nRgdDn9hM6qPcyK7Ppq1H
gKpcdMv+dQyee/i0VCji8vgoHup5g89KutLqvluhOVk8kF8Cwia7tcZN/tUTsaZjxs4Y2Qur5cVj
JdEO+8LlWXzfWEXA7KhvN1WP7LaM9ZUPMCNv9HcEs/w93gQ06zjGfikHsDofq1oTZpm4YVJ80aIj
FXGsleXuGGjz7pQ328LHLVr2VB1m913nV+FG7v5rfOheRhIsN89sNhHZkbdJNfIzNUUgZXMzagP8
jAxuDprfBW+q0I0VSZNpJ3t5UlcY+oj+LHspqqPcpahP1lhVT/Mph1ZTXuUpIzFhJDM35Sl7ql8r
2QyY3txPKZuoQ2wts3J2XIPqoWnJVgXQsRApU/El/BOTez0+sQerr4fs3iODf435rxgTll3jtWcq
PCZiAi9tmUEINzr3KgLHvbpwuVK7mE6fcXMYdEyEwEzIEaxv3Ws6oxJbMrFUqP45VMfibqfbHcL8
85DhYBoUZbk/Y2keCvdcz3uaG//ekzGWSr97/xr3X72AEtz7+Yo0OPuouSaJ7hxaLMVzlIhgyLqe
aZpLuWuaE7MOuXsfIMdSzNMXods190NlrJbHy91/HUS5xDmU2mzKHDoZRAGl3kUdQN0srYPrhKkM
nA2NaWUNTKfKPYqPfzrGxMHuIMyWcthn3EvQmOV+AdyeVLW7kN2tqZ9BFffHz3FIt0eHJhq/DJbl
7FvfUzdOow4HPfGGQ2eZ+GXI9uSm4yFSC99cf/abZU6/HCqD9/H3tm4GOrhAQKCoPuFudcndfPqG
Vne9VtO8PaDn3T/pWvtFxv0al3uE7xsdaj7TvFQPglvWaMo1d1FQ48+OcU9j4xBShUazo/SoolY3
IDo7Va19BGV5Hy0PYXLpXZLyWTao/XFUbykbjxLXWcbkxkjBFgPh5a6ioqXduc2cPJ1Zsou+yU2S
PInHlZUrmFsnUFOD8cU3svZWqnp1S8vkFT+K8QuaCagTbqqwVF/al9p3upfG7wz29aTrXiTW+fe+
bSA8mQXTBZq2u4ztQt/0RqmzvkIoCsjSR20I56RH6fAc1SA0Q5XVUxT7wzNT3WAnmIGvZK/SFOm5
mbzvsjOtDI0p0hFcQiqW0VRvNCO4GCPa4a5ZeWe5yQRF7oXljy2mBx5e4LL92S/3nErsVDPVD0Ik
SKC3SoTDGVLsSy8uu6PVkatY+L4ijrLtzEG591fMTXWo9GQmmYjhl43YC3gf14hOeB4EF+H2vzeW
g1zwEE/V5q8OCAPoXFUuZgZ/jiC/F1zQbY/P/F+Wf8XlOf2weBrR6tjL1mDr/an2SSTP3CDJ9pm0
vthbJt7Bf2g/Mm6xSIOK9kkkYszeYNxn6L7nwh76PJ2MyXP+GStDf51dD4OjZlcYUAy4QcNmRqzD
8nF/T7IY4+lIjJTp8CPY4+Q179KWezlKqQsjjU56WHL3cXzjAQkv8wGF9QANIdwIOqV8sEdsFlZa
lGsrTBJyQPdzr8n8oUdKvpn4o4BV5tPVY/Q26vyNcrPDtm9u4tBQrBBvqfbghuM3Q4s/9BnaJDsT
65GrxHlhjH+lwHitNCV6A8voHewOOUM5KBiqmttVpYNu4IRc1ukSPGRzlIOH0D/XlKNvrm1TT+M/
IcNNZmH4MGJ/Kw/STdZyytc79KHM8bW2k6uENDBHabAXeYfBk14/kQ5g0P+KFNp7nHTJFbBwc8dL
/O/nub9OY335PEc/QBaDrnwQ+QimgERzeKxVf7RxNFGAhs0bmI3tKp9S7hN5ictap4j4lEFYPcm9
VganyWZxrrchK7d5kOyPGr39Pf4+Sh6QZFTUkToDmvvXSWT3/aDYCZOTwPYeHbbEE822E94zCV7l
GJqDVZ/lbtTnAQwrgiMXJDcNSA2g/ZwOjB1ER/4HkU82JPaVY0R2BAuzh8H72bp+vJrTiFgSzUVH
WYn876Kk7AIQUMG7YaMY4abt6/xgegMCKRBUK31Gk9asz+8KbPf2n+5G7ZX+4U9ziNCpXkhtNg39
o2aVJsOyr6zkOGhxG2w/ldxaY7y/QGxRZXn407yfAQWjAbmcrIfUOfU37d22LOMmN/jfiHNshsDt
Q+5eXdgo+8ip8RTKhXHLm9S8JVUAY0Tx1eVnzOMevGoSbBflWWRH4dT+YtSpMH7GVNX+4iVTe5Rn
knHuq6sG/Dg0It6EoRXxVXHq++vJUO2aOeVZ8SiPiR0It12r7yPWWJD3ywFwH/erzvc6ZqiYduYI
dgheuI/ZqrVFsWseMPrBSinj4RDMB5ZykNz1AwqPWuzicz/P3eSm/rP3GZMTvc+m3Psr9lfzcwhm
Eu0CQJfYDB0Lnwl8QyCC+uIDZ0ZteN7Y/TUYreEgeMxjcDvHqsJ5JQNr7mXLSer6khtadXG86udg
VaCq/4TkiFE3UpAkeM6OFlLESVcqZ1RWo4UfduNbis3HchB++zj0mb1OS8U/ey2eKyY2IwcdAedT
4074jhZtfVVMq1/F+FW9TBOWFWZnua+pGDqsS1XwURRIXGCabIJsyDC7Pmp55J10P6BTdObvTjlC
18f4ZOL1o7IwVlMrvhZzYTGOYufBtbu1bMmNwl3gkBrtz24MkhgYatRvS6/CxcX27VVjp+ahCSCb
B1GobM1xcp87pWbRmuvH1gJTSEn76kUPGNslyD+ySXga31qkezPXaS+ydY8H3oG1oHKiADHNXLvm
q29H1kGOUNM0vbmILy8oXVs70wkw0IKgASShqcPt59nVDCHQPqdw/hkrGjzQJwO/a3kaeUJRiXFL
WZ1PNL8pa95gKNruyzAsFve34KkGcwNbe8bmaAyWeBwb57Dttp/vWdhGfi1In/7PT9cPIwIyGaD5
+W3L4eiw3z/dZ+jPJ/x8B7HpUhKJA3t3f0k8HmegCtOHz9eMHQcFnpwK3OerdpHir6HC/f6E8oR1
hK+7/IT3bysKXaR+5093P7duBcx3+HRytDy//IQNwmmfb7KfP2GGTdD8Ce9fS19CAk+G359OdqiO
dVACF1TUPEweXWT511ivrcPn6R3KjouhxqMPGF71BO5o5ruq5bm0hftIqeyp0R3vHfINGnu4fB5y
za/eCi1flraSPRS6Z669CSuB1iku3Jisp1wnIxdOPneZKKHqiRXZSdGMb7JTbirAGIbljffxdQdp
viUBupH10D4Oxcktk5+f4z2N/CHPfCacrroSBi7EZjXLtGf4RDexqz2GQaE/oqF1wnxTOcdza6yc
/hDGfLWyUw6zfSTrmW1jyTcP8dsQOQoXyeP5HHKjt+Wwzjqn/FfMT5qNZzvN5f4qY9yQ8/f1hXwZ
eVRrRriC2GV2kM1BG5sHwM33ljxqwDYaw/MKOdI/7zfUe9AHmnuVoRjBhx1iEsXy8/2iGf6rUFPY
qPNBaRuHZ0dv7u9UhtB2Jw86JCHVPj6QjBnvSdCJ+1cC2L/cYtoOjN/4Onhnw8/zh0bRILCOQXSR
e1aaQZ3q63Inm46VouRe6SAQIrONV3+N9hJ12NewHT9PIEfIDa/g5+PvV/gM2zgRQ8b/5xU+O9JK
/H6VAhIK+vHMh9QOjWQ1zNZAmUltM+nY6JZiQKkPkj3TecSsJ284UnV2KbfX1YPnYZUwqGF7M0AX
rKjn2M9KiGVUZ+TDF6vpw4U2GOP3uGjPtYt3tjdRq8lD7IeVjqoyU7Ngkbo68xM1/OGY2gcGkcqX
MPNc9MhE/qLD61ll6KveoC6xNDUM9YG3q23tsHOOjtK5ey936/2g8M81CkfasDDz0vwfXFzjCahW
KRaN3GpM+Vujy/ayZzC8mXGUU0vGLDcbT/eoY3iLgQcBRljweOJVy6+cL6OmJd+vaOlGaExPllU+
l7O1W5405mOF/tA2asp9VGsROVMvuKgeeBDwxQoClF26TPSsPU+NrT7GaoOtO3E3SIxVPNXtgbu7
BqfSWOWlo7yDZ9U2nu7bFJIZNvTnQheI7vZmuOfS0NYyzArx2FeD+hzfrCl0oYHZaYv4qwfPcsM0
kSQkFd/02A9memyasoWjPO9OOqoVrqUdei0oyC+Gq8jtsB4c8+zFsymfiQFzBNex05dSwVbBLsB3
yGYnoFzFhfpLtialdVFI987ySDRfrEdU0pdoI/MsnjduvgNZ0j7LBg6QW5Tb25s8NounFzOI1AfZ
4pOgROxjXSyHpj0gQEGqfk/6QHnOWH/uuRRKLDTLJiJXz8YYNLx9ndxYT1H0OzZl8LlQuG4AClvk
+eTAeND/6Z4HYvhYHvyxAG/8J15ac6KhUxNupNNrgtsKsOoqfeuUUUf+nye/bBolOU8jNoNDAEjr
jTnAq2pV8RW6+vQqrJUcpOVeejHKjv8xZ3D1GD6TrTETmA/BFJVyvuKDEph7R42bY+9M7ln2TtS/
wSEFLyPoqptltA91m2ZvpuZGx6mNatLxHFR0U7GxwVhs5EFWqSqgfCMWDzisHFHv9zfBzJiUm1j6
8ngRPjzpbNkjgwZYQrKjSMFMQV0/xaS1xkToN5EYNWrLUbIu+IY3srMfXf9C2fHekqFa9MEyT0cu
oflwj5L2UcNYbmEMJQVIhFBfFBHELBM4E4lgbx9DLgDB/Euzmu8oOwD7iWaauOmU18SsrK3tTzNn
bkD2UOGR7Qm7mZnV3gJp7/Jb40Cf0uYyuiYwiwK69MP2cYZOskJ9KUObUoup6ySyTW/XoxC195Rp
xpOU0Rot2eKlwQR0wZ+y/0F+bXU/U5Un+7LvzG+JCVPBhhj+JFqyXjh3ZmdDLajcJUOwi1THv4SO
UaxcLcneIlv5mTmO9ZEOt/t5ML26KVitvAurbwFfdcrNQ/Vh5U8TLk1D+jJha/Uc4Qfx3DU4QSVO
/ihDcYPTI6wNkNVzZyWyalOQTl/LXu6NyakzeyCic2+JnvJze/w8F/W4OauVtCfZ73hZthYOfzLl
PfdE9zx22apCwPlNWK4G/CIyFrJplJazsUNRId3dNm+sxLBySgboE/NgI/M3FD66J83P6keoVffw
YGfhMS9mdPQ8Ki245qCPDNtRFdaxV9p0YVpKf571KVZqE/ZL056Gs4zJDVCE4ZzOmylu7RWWTgyZ
j+iR7h3BrtIj27qKROtnt4zJXuTgQE/l9lFtUqwR+8l/aOzAObeFMyxHY3K/kYI7BIM/vZYTBg6F
31RbOJnRl8Cc8JZI3W8KhOZVrk8Y7HRafM0p30Dr1Z1veTy+aZhPBFQ2FqGf9+Aa++j6uXFa/9ww
0TlCZqzcReJ6yX5S7HAhh6SR83twEKG6bKr5OcFTz1/YpOoWldU2XP+yzepiU2V8PZGVj9cGQbPD
1APlkeyAbkx/1BPKSpI50NIC0hOi5gSrYPSiH6otogfJDpj72nnk/+E4eRbTGvauVkcXdYIqoDQU
4n0r8R5Dq/ce3Qb4iGvfZGRUSfogk9OuZJ+M2W67Gbx2ushWaiXJrulRLgsxgcNa0W+uyPQO53g+
WeHr7mbCRSrSLfsxxGMFCc2MhYnR2o96Mbm31AHmQp+MNLalrH347Ku0aFBtjJN4bUAAOWugst26
jpdxnNSvmBj/3pMxaFbiaRzKJRiK6KvX/zLsov7ilHa+dyC4rWXYD6Kj5wiTYi93K6xjkDLI+uhr
PKk/oOx3N7yVi4fRGJ2FHN/k2DEyk+gfPEPNbr5ufsi45ZU+84DKRraG68xzq5OMc29t0c7MxD62
suBLbFKcn9+O0ivpNkWCbSubvDs8r3+/u753h3UxvwsUZo6VcH6/u46p1LLX/U2DlEpc9cVH5WgX
MrLFlykurJWdDOrZb73qWBWIPfZ9lLxMHRAF8jTFB2zwZdIO5kUYerYSpuEjdRlgAjLvfW4yDB23
dpecPFv8Oy7Hmqr5Gphu+NJ15lHDBfyLP1TokOVJeK40AT1e9Yu1nvnO26CnF/x6tZ+xUTyCisve
jICP1deFcsRUuz+jTgFz1Aybd7Dy+4Bp9E/NL79izWW+qLWSb9yS5LsRtepDH0zRLJrpf02UYC2H
IoeEo5NXNs8F7O9NZ4rgoEJlv6AeNSx1beQiHs0O8fHRB9U2mc7eiL0dC4xEigW9TXndLvppTL9a
ZfS9zBr/O5mEhwKBjo9Kn9Yqt/1w4XVnRE+KeCFs5G9gjCygfmzMIqs/vFC9YqYmvhtd9DF1obVT
bK/fqDiPPPmA94ryCbmI4qmrKxago69tZKybzPoCcWyXF31xH4FcYbD0UpM0Bg5zYxE9hnnsXcrI
AsU878HEb1YiLaJ16yInsg5RGOMX8I61TlGaxyvrRqtKHu+9rQ8vKXbbaJ04iBdR7hac559D7jG+
1fsh8vyhVmDtOmBTmrqdsoiVVLn4bq8f0xGgXBIU9bcufgV/7HxPa+EvERvXzvxg9tlEaHlZzx1i
/JHBQ/4W2328DmrWAfYIRKVUe+TVktj5PpkljAwRfin7pNtEbqzuldJSH904xDJqHjF09rMBB/Ml
ys1ghz6oC3jPrl9Epj3JAUgSZQtE/YCcNU291ZVI5yugXgQUE3hd88UBk71T0qzc1BjBOCIJX1H8
1/ep6fVrd1Ctr/YocIDOxze/Hsydq+MbIuO1+r0dovRdYOe2FcCPtpoX2V/TLLO+Gi4ZhQGL+G0l
+vR9TL/LvgSO84ZltbHDsmV6G41mJeOaxUI1xnucnNcQvpJQ3smXIL/jrCIl2hp2qixrK8TqjLXE
Ue7hvWvc92RMbsyw/v+G9KZnwqcQ5uqvYweQ9gd07PEuQ+JPbuoYnHIVlca/YnnWFxfeRLylUoAX
0Z/B6dyBP4GLzrb186+43kK5DYP2/FfcD4r8LED8d4k9LhtYy8u+799yq6lv1cxcdNHwOf4JwXpv
bpjT3ENU2WqSSLBiFZa1oTlqqxJHvVtQWMa6NQcETzrP25SGWZ49Vno7WLHDUW35PSmL+/vA9spj
VoTdrkHl82z5KOq0SUkFQ8HFL0EL+RrGDZoAfh08ZVqHQmzMZDTW1QdgAMWltg11Y2udv8hzy2dh
ff8u1HGHRgIrU9vOLzIm9/zUsw4wgx5ky/DiACmjLKzODQWpKO3zyz0W1xkWgpmarsJxVJ8ggweH
dqoBsPrmWLHWC5cAoPub7LXStlo5Efagsmkkbn8qx+J7UWfqU2PW4gGxxVMa+Kj26nFERddKdrJp
mlq/yMvYv/dG/bQ1vcR/pHoaPLe6WMlR7sT8pTaZx6uwFQF+oTUzWhN1wt6PT2Fttq+RWS+T0UCO
2SFTOJmdWMumaJOfcOPHq5t1yS1n7Wm1KSBRzzTWpV216F5yUIZbVUHFZKcW+Ls6ttU81i5ZYDON
zmIWrk1aKzp3PPxln9wEfVuvhR7Wa9vWcCCuPHE1LVvdBiBI9nnkZxe50cwqWamVjaGdUeT3WNRO
GWylIMQF1AbOOA+WMbkHg7PeqYIC52fMV0J/hdqLtgB5WE7rLh2ojcwaPJknskMMqWmb0r5yHHJ2
nRDcoLwXTzf8X1F64IHhfsSV/0sXg/qa1coELKkJL23RuDsU4SO0Fm3zodfg75ZGWb1qcRlR36i6
D7C8lmF4v4w6fo6f81o1eUKN9n3TZg4KdV12q5ICS9P/Ge/mzr9i5DYsmEmL1Ap/VVbQ6A8eeGYo
Geq0NgEWnIvJ0MBGxh8InI+ouozjUe59bhxLy7ZaImBRY+/mzRvcwxVYj/NubNTPnU6F+NPoTcZ1
BZ6+jN0H/xknez8HD7VWrVPV9HcKbLQtZqsjaCM7etM1RUE7ULX2cRNEb/imf4tsr7nw4I7ezLkK
njavge8MpIazJ3nIVDX6gZJhv5SDUlawIL9ge5CF5Zky8tiYephF1uAYL3Zs4gWfjM0l1fR0p6lV
Bn7BsE9VnKabsB60RweS2LKHTvLeT84jSfYZyM/0i6LVwofJHvlMQ0LTqJfQHdtHs+EJklWaetLQ
qj3krhLspkqdLmWYj6sRI9PXvmeVXH7hnpOdTKukBBA3/YIEl5qsgLemp2CmSXkCKuRCtuUGSF4M
wkFMeDQm//TIc8jhcsz9GNnWFRRb++59bMzsFs7S1xh3F6chry4yFM8hEAjWOe7brQzJTW/q4kKu
YCGP+YzLPX3WxL7HGHEf+uf8SINt7ydUs9naPWkubpgXJzlenSJl41tTAxDL8LYWia3jVMXVoS16
jxS8CM9uYxgb8G3JFV18d8XCZXwqRqulYGxU8zO3xJzJCFaugHdmJqZ2RLEFEYNsVgvR6jbZyGCs
5W5133UDFJp9smnjUR11IGga6+kiEM1T16cgwU2fZHWmZltV9AgjDqW5H7O62udzZjJGkXEzeXV6
LRWZytaDZ1MtsqWtNtUXfIRDdEJJLXYIk8LmzJkqj1t/XkQtABauu75CaswvnK3jjgtrBnx0lRId
WIDj9zY3nVD4C/gSyilOs+71zzDhgC50BxgzRWj8HuY3to9pGcM8zibj8mz2PAxcy7+HMQuxwQlM
6Slp23qrpC7F/WTUnyLbrm8hd3C7Da1q6euQAjoUCQ61l+pPjp3ruyKwYPLPg13MbZ5yqD3zULPM
iqUG1m0nh2pqmx6EAlxbNk2nxfDSq/Rd71ASQjZIfcpClDUtz0pey4BVj5h0+0sbMxnm59e+JRNS
EmGr/VTyjjlXitA2uYqFS5orXgT1lmUGpqvgadZNklU3RWnMZSOgmtdxh0aTyEgdUgT4Bon8XISC
vEXs7oK6cH9Rn3vxh7h6LzOrXDpKZT4aoOQ2LTqqZztOjL0YM2OHBUP3IM+I1E+OKJePanY3hN/q
gtkpz645d3w/Y5WB3pnPaHZeuRxnkUITWNRernH+axX0V4yKWHUIM1Lbk7ULISnGhTnkOOyM2TpD
fwiVbsUos1vUlsVLJaqXojf0h9Hv8hfeZQG40SIjM3dOSoHUnWvUB9nriCZGv9PqdrKXqkeFupNv
48/JsaRhrU1DrntoxAMYmgr8u5G+u5F6smbXFdtheRL43pfctGe50Ug8eHEDMLPTfJbnLYSwpOoW
jeG0H9PGD5Tyo07TAYAIklhq2b9D7fBOvlL/3rSiGddpkRqLvzr+atp1w2oLcqSMT1GBdoiHhWA2
md4pbElDI77OojW2WOFX0fCTGRmCzEP/C+XDVwzFwy9ehk4wvKL+EqeDtWvg5cB1cctLRkF4hcy2
vbXN0VvyeONrnzcCgsHR1lx05AYDe3EZLHBFxVh6TKhMWz7PrylaRGZgnvqm8Z/9oJ8vFL3FmJFm
1nn1uhYWlhfzYFwC7O1kmMhtzM1QeOg4Y4Z8P5VTeuIhVMSLPHRiVfyI4NHSmYfareiXTH2iTcp6
Al5kMCWrMmXhWRjKYLyJjNtPs2LdMIQLIMkDzg8RogPWqkzG/kMttaecKuM3v7Obhe7Y3isOZuMS
z93sSRVqtEZ4+uhlDjqB4YhmazwV+wEkDsonmlIs27o7MNVwwbPTqzlmulUsN10ViZ8/ZfNmpLJA
peEmI6ofnDxn2qt0ncPQ9s66VlgTvt3Qp1Xbz1ZAhHp1JfvrkYxw0aFX3Aj/HJOXX1bm4C7yUH1O
HNhXdsPvPlJ+2th+Xi+lspAUDopnAmxblLN1PLBWdWrwV0n1V8fk47mJfpEtlRQ6yOtnPFWbq4bm
8KEu8noV5I71PnbFTyezslvpNcoD8tAUva2e6wifhzkbeaOa3HzPQvHT4jt75+Ei8L4EFhAbIlqi
2HzFbb5/KCAxrSPXBUnsOVhman2zrwPo1j56kyNuQRgMqdOJq+WrNnGDxAcEx7u2Cza2B8ISvbfo
p8cPY9SKtku0WNmRAPw+1gibZyYC5BV66L+5LChE5nrpvOEj6m+xOsm3dlWKW2iX59QfdWzIDJb+
dfZDbVF2IekcXp24uvVKGO+HIbKPiHijCDlvrPQSlN+KKmyDRdDDFy2i7levb1RD3Q5R5X0JC79f
t4ZaH10WEJeAt7iMBZMsAwWHDa7b5qWeRLDsyUXCFqpilKK9MFm0InGgfaoXQxPTN222WEU8JV/4
Tlnyjxo3heq+hWjtfnfdCGWVHsIZD5R4a9coo/iq1b95NnCt2gy7H4E1buugonAnjOcuNz1Yesot
sPNdayK2MDqIjoyJvmxbTKb7LHS3CZrkx2Johp3tKgd/KvK1NnrHKW26hUrSg0SMGDZdZNibwhdf
QidvcXh3o0WTj9F3dJmurlU5HyUXD1LOeMAig77xlLY9IP168OA3PzBgNjOHofCQj+DSE2AgQxDG
N7lBoEw7Kgmq9HMoURRkxTLXWlPb0c69M2pntS+/DG55reycbHxRP0MfTy8IO6svhaK9olLoPOhx
2ZxHq772MVCeMovjY+R9xKrITyqiE148jPvAQQEFeH9hnpQHX8BUDO3svQeVsQWbjjTT3FRG+zJn
th5tvesfhN1CXFcAtZlKHK1qVYRH3RNnrRUumvUz4nAGJoYee0wRfiZlCEZqRL5AxuUGMhZ4ejlE
tr2w+cqkP0dFe3wZcFO6VGn80mpF80CilStp6qnw9U33qrp5vIBkkW3rqPvpUgm5YRNsnIfBgdpo
htGS2UZxYu8mOxGN72/d4ABXnpLvpPUZ0WvWuPeipFzc25HuDIux0VNAdXm3Lge3eq2MWKyxwSy3
smkbNo8fT0NfNpjgv3nluOxbaKBk2Yz8eN91WLUefROm33IGVRyTwHykFKwswx7bxdA75M14rcbY
urgZqNa+XZue8ZN1XbVQ4/Z7b1rddWozyk4FMp919D7VXIexoi9HETe/evOpdx1UfpLQO1WUmRao
UHWrIYE8I2KsyCNF+Dus8Ug4cTlfM5Q8r/m8Rxn6mulpBYmTkOzsCohSfc+9UjZV3cweFK3+noDq
KXA6e64TteMZhCyUbDpRMJ1Hl2QZz7lnMJ/9YyaKJTQI+7ks1GwRAROgcD78201umptpYvDUDe1v
/2UmJ0fIDo/Hw94YefU/nnUOStljlP6q/NI9DBXaj67A3wbWTbaLTBhW8DNhJtdok7HkHjdGaVSX
ya0dyJaqIIcTXL22KnYFU/Vj7lKXC7n8dzxDKM4VSCkgeDhdEGUu1n4UqY9iShxchnr1uUxvdc0E
dLbrvXVdHO86E0f4OPDayxjNxRcvrd91Pz+rFVd6kg64rQNnIstlLG0Hy3VDWOZO+JO6AyuNk3mh
p2vNcqq9ZnM2wN3zI6OvqEwzL4W1vNbV2v5wy+xJG7EJagpVxbZGWfdWXP5ilfcQci98DzreYR8m
BRJNkdjVY/vgciltE93tt4PljlfVcYMVGtD6m0qBUrez+Fdun6lkAR3nYr7aQ+u8OyE6p1WnNY8U
mMSmStsCrEsNNpo0FnOu5lo0pljmjZN8r4phGRZ1+qGGNSYIeZS+2EADNx3SJ8dpMlBpscDyhl6v
UdMfz3prus+u52ncsjdkuapvUWhB73TV6uCbvQOesP/QgoQbpesAxbcaGyC8iI9IEcdrMjfjQ+bZ
5aKzrO+xVgbPUBHHnYZw6hbRU++FNTpSkXnwAxkLAIR5Nj6OmdlD+6nVTZ134g1d1IMcEdntBGuN
/JzeN8VWDM1OdYJ0jyaEvdeoP5z4LRNKf619QXrCW0UI+a/FQNJ91KPxlJP2XQyR5z9bpkk6qB4O
M/akN1AIrgbQgkObniOAejBq6nZdW9hUB3yXKxvHzz0PF+VVxFO4cDuX8vfc2wgXxxnLfFbVWYvU
L5gUtTxIayAVhtn1eyHIXk+ulr97qfPRgzS9Vl5sXgsj/IlZew4B2luU4KiX8PhQWPBUe4+J1Lgd
uiR/DPQ5c12I5oeNeFYWCe2DVc5HpUbOS4X00/9j7byW5MaVrf1EjKA3t+VtV7WTu2FoZmvovefT
n4+g1Ozpf3T23nF+XSCAzARYqq5iEYmVa20VJfpqD2W+4dzTuSdTA2YZJlXOjg6uKakSnB+VshlL
MEu+Wzp3Eeg4JtD8kEPsxZZLvUn2lxvLtIoIi8kr3e157Xmx2ERcp7n1bUeyWfL8rZ3l6VXyKgQI
xhjip1aLL6AuvlkAJq+BZmwzv3qGgjpYq6N6GSvnrCfkcS3HVq45ou7rcfCVjVHX/cGJK/WIDslw
y6cmOKQDKRdQBsEh95xgo5uN+tkc4NMv+/4viuFGv2PHDq3Va0m+fVXVTrbtIEjidhl744kThLWv
SwZCUbl2kAdAbHFhKuRqPOvgRlK65iPP91WJv/iOCg2MjQiMJufDZaRYdZ1oHEeHptZvOiMiQy8P
FiV1TdOuorp5hiwoOQjb0lAV9iukstVu21mdtuJp5KpzVPDZrjrSMJYefJrYKDdtYmj3yPGdnU9x
tpsYe06kxgsFRunBM1C86dQCxp+gvnalljzDqMBzNSp7YK/0/ihsSgL0BXZZ4KCSfWcrYP1QVNJQ
4yRHZj95Gk/JqE18lyVpOPl6Np7AY/PuuJxgBBT1XxqwRzwIRl+kimOHjiLcbQsB8yEpevtRRtBU
ttSWTQ9K89S9kisN2OP4QbOOvSS4gBlOj8FIwsIG5rEprFHdaL7jQu7SPXlkwx3D5Ah/DCXzWoNQ
dKlXe5QyL3vkWXqqdkY2YjR5avJA776aCAEgbujzkBfX5SsqXyTRI/2Fz48JRmcNw3t6t5tJSbl5
tShGvpP5TOam4Fx6U8AQth2mKOEIi8p9qPM/xQBpV3nLgWm0saxyvMMw5aw0pe45ZdHG+2yTDXOv
xrYO/pUQ4WC3oN8MIJKTJe/CaC0bCLjXUlNeescqLk0T/+zFUC3A0A0NI6TXgJRFzNzlTsTnKpbb
Xcwv4bU00DOWZCPfJ4rjUlVJw8fAOTa1Rf4+Ha9GafIDkISPdSFFfP25LfIEa6GBC0M3wiaUkJSG
9ShstZ2RaKygLQ1tlW1S5XJIR1YX1N9+lNN0kxXDQwMd0F2G2WCtub736POq96TmYk4LO1jzvfFu
Aya68KWrOmUDr6DOz7Srn51cTfZ1qH9t/Ta6+u2/SIKXD3Ez5DvHdmGLCVAgqlxIN0UPTmVockR3
aWrroS/6gdQp8iO9KZsITVjwVUvxVxdWlG8G8hYrQ5fqT9zvlXUdut5zYZcotYWlezNlPhRBBGlP
EJ3NBjVitTH4aZmGoukg9aAK0sn6bCVcak/eOu02Uherd616CgQ5k2zGyPPwBs/cTTLpuCNVYRxf
jBSVsOtVp1QfAm6CYEk0ha/wWOCbzU7xZG0mcCrrBvnVXoVfaKJwEnEdulbwRZuXKINHIA+9eNNY
in6qA+r1HcBcL4pvVk9sp1dyn2QvMD9ugUlKj9ODuttUymctdopLmQTuPDTyJFmHQxfuIHBBYyVt
e2mLXKu0j4HpPlV69ielE2DE0q478V0LVh0nVY9GFoGXc+JxbzgugKtS+uSjbfXUDclab8rqxRuG
8iVL7HsOmfBD7knli6N1xrodhoY7LEPbVtw9RxThxq3dByPLu2ubD+5Dirw8/JzhZy8Jy2Mg+zmF
G1702YzITZKHDA7CG1FHDUaeozLhdSWEq9JIepZtXX7i9+MgzL3VppfYz0A2sdEEIDn6kDdwgmlo
VbyhHsJ8NeIIAm8V7nAqqszXpCL3DdBM3tjT0BhkZZ9n/LxLkWW8JlQpAQlV4q2Yqzqtt4fhu9nO
cxuQw/zaazD8EswTXrXLRteDJ42lorYPIG2n/ksMVUQqtzDzyzsRnHZg0nVoR2ev7EUpqRs/389z
+97dQPgj70WwRjHFpvRtd/bGZtVsLMrsDyJYDjpAT+10DCuuO/rSWq/raA9u9GBYTntrvcHaJcGY
X+zonJGhe0Htq1Xk7mWqpHlJyv4T53PONYNZ4ADDA+z6Wt/dmjo+UtLunC1Ngo1F2GrlezFSmTWb
Wq2LHnSQCq6cqwHUpal+5nTkZHfoa4v4tAziDfvnAMF21E2stOMRL+CcWA5jBOo4u0iU/s80N9rv
ee6rCKNrxo269PAQwBtVcxx2b4zotZGRCjOdVD2RU2/XodN7n0tSxzsNnoOd8CoVsh91EaMuMnkz
HUhflbV3L7C1T833qki8g+pnkJZ3pO3CxCw3lVSUe5DL/G7Z3jicHGQqjG1oWL+68dTVlaRQ1+8C
3nX1RMl30VTt5RlPiNt6n0z+exQtDxsJGqBPGp+2RzdGiGgaSUan30JveBKjcEyzhwJ0nhiBsTIu
Ggo9q2DiUx9LSJ7svofvfFoVgU5tN7FrbUJT0m6DK/9sdOloSZQcLmYe+PNT7AKmnIIWe6zDuegP
gbn+4Mi8UF4VbjLsl2ARQj6CvY4J1/zb5dyWDaNRKsorwgQ76ruHr/ZoupuxdrrLoKTyVVZJdzUq
wMGQPbI/QDYRTIpCoikmWSHRizVj4sFAGHa0UBQSNuWtF2fTIXOLPO0HhwgWXlh7Ef2YVhbT0Pz1
4FGAyGI7AqKeV63ILQN74lCqWYFk3kTDmJ6yKvjZUBuYnsh8pyfRWxxL3OL4EPcfhCzLAzeD8F6s
v8wTwyVmudJ/EPJhqWXub1/lb6+2vIIl5MPylSf9evm/vdKyzBLyYZkl5L97P367zP9+JTFNvB9K
O6Dv6AdPwrS8jGX420v8NmRxfHjL//ullv/Gh6X+6ZV+CPmnq32w/X98pb9d6n9/pbbnlzwdahmi
vQOPdsH0NRTN/zJ+54oqn1kpZ4TzrHnc6FH2fjxPeDftH68gjGKpeZV/F79cdXnVcocKzXbxvF/p
3633767PZoatd6eHPJ0vV5xX/fg+vLf+X687X/H9/0RcvR7Gu1F07W753y6v6oNtGX58ob+dIhzv
XvqyhPDE05/8g004/gPbfxDy3y9lOyXUuaX2fZCM4NxI7cSQCNjsHL81whMNQ3FStbswC4voVWLC
Emu6ZXgW7pIDpKMTI8umdd5TpjX62qsMaqtqQ3rMghgCtbp/YRcMke00inMqCVvwLZNfzBkD3Txx
+v6X8Au7C0/UbixhxBI20VQ9bBmmDgishmz/Al30DVKP+FbYUnzsbAfB5446X9uM5gaGyviapzCQ
TlFaFKEkJ7yBJQFn8+TLbBNuNdJ/IEdHQsRqoJYRS+V+T51zrsrbOdCFVXJTGYENT7JBfUk2IrHD
zh4cJmKqOz9Cy9WG78agfr4rbjpJA87tQ6p7puEQWMWtUOLipiiNtvf0Aui6mN1q1XBwC5AN72Zb
vQMwOW2+Qi7IimJiZebIEhn147KWWNrvtIqkpnee1wuSormEaQwt769LirC07/qryoPFHKaPbNEs
9eDIZU8RM3pB3qRuP4vVQ49Mifo74fpGpv5qHLq9wd/tDCjXu/jVpGXvGkwSRjF9cRfgRBzJ0U9J
14CqsPOCotMUpo/MOuaF5c8DRwkc0DCTPQeOC8EVyat5hjAu0yRrjNYcetTbd3PmyGoot12cpOeP
E0dl8I9NKD1+WEsMjcy8kuk2jkploFUfI7Q2yp33EDSJ9yB6gL08dFtLb+8CmeVcG+/iEHGdM0bX
kcrSKXSZOS+ktU+2HcXkTQP9JJqR1NkJZWT9JHoIpg3HREpWwpm8hYmhq+teSsEJMzKKoxGblVat
IwMvQ23Mh3isKdSHVpKUB2FtEZPbgqnV1sIxe6dw0etGmZS36l1E7BLBiZO5k3IoPcBr/IxdvJHi
PyMypJKw/ZtTGzP9oKv298VugidU4dNKM055XHkvPMvFHDQMQdV1UJhMr/rtdc3DlFI9Sg3trXgR
huWpvCNlAsOW7Z5EY2QZivVzu1i7yMSaURNCtnCKTUC2IHw9oHw3xp30bgG9yEkYxF0szQvOk94t
WPZwvUowNGxUmNHP+tSEYd6cxVD0luaDjTo9aGPZiK0Xx3+1wDJtvobaO7sMaruUjU/ZXxK2iCgg
q8ndl/30Hhopu6sQQQnhIN8WoUGNSG0GRzq8tPaJUoAxXYkx2NOfRsvwXxBakHfCDnrMOS0zlthS
CFuKZcTcJebDMPd6qjGc+jjK0VepSTnJyA2Y3PQweg4AqB1ti6SBzCfsc9FqBxFBAZfDntvx79YE
Y08zqutyMy6BVFlQ+E9wknaCkzQDoJ58zE2OHqeuMNaTR/SWGDGl6ndWj3zTEirM/zQMBERlWSmW
xwe3rYfH0THuep10LwUb7lOuq+V2KOP0u6cbHCkBsCJ1NkDyNh1ByZH7pTAArkYF9GthXbsrqR6O
AmwsUMiiqSvbXRuGk2wXm4Atp1TVbRPwW2vhmOHJruOGe83mo/8O9OzVbXSEefGPObChirsKYMxF
4Mo9OYXjnNi56ulKdEUDF7sBhKBC0362llRB94Vq7LQlErJTFxnOKYZzI2Rip0ZMt4s6AGBJWiA3
qx7G0BRCdXn0amRzguqhzOF9Fj3R5ENCtW2qg+pwq5+O6K0Xe4AcYHLW9yJY1jTkoCMfTtTaqm59
Gn8KXceCfDgGcirFA7ohv2whR1k34fCn3u/sSZ9+it/WiNoX0pb5pXby6Ar3f3RtSmtTOaQ+IfX6
aRLOsehG8CSVkh8hob3Ioz10KxFTdSCoOfdEGT51IuoDp7WStq6CvejGjfHDDtRs/84mLhX+lcML
fhF9iZRp32sJRHe6c0qmpjcVGCmXseihE4wuiVkdPtql1jn9k603fPckIfqEpvsUM68qrGIs5oim
HSg9WQtPUQzygVPl1jCVu677+aeafLMvA2Q3Y19/JetRm03+yfNSGQX1Dly/nH1SkJC/GZ35LGaE
uR1fy5yHxlwnW2s23Gh0Sq7Pfuq7Z9FLuvzb4NnmToy6oXDPXgUkmR/3XyHhW2+xdcBMUcNxUZ+Y
vItjnizWESt+uFxNtc4mrZOJE/9v85bgn3MDGRUKK9jJfpDti1H3HiW5hIW+cOIvZO++Gr2u/IW4
tmPoHP3aXvgcW1H91WkjjnTC1n/yQ5t7phFKZ7M24/OHdRpIv85+V8J3w4f4osiVdeyknPwTtAOr
GvGcS4C8xHBtYAXctSHQS7AIZvk5jCRnG8PWtbJIlHNgmkRbeMeaSzM1HNa9bxabCFFkZRuVtnRc
7GLCMhRhwpbmmnkYIwettr8taeTj+yss87WQ44g6Se6uYVAIFScoYcFKvhfDWM6TByeJHwDYRvm6
SVGz8HzUtnythuerR4FL0YJ+BalWx8H535oMvV70Xg24vVfCFXYKPNaim3sJKrAFabV3RrfIzK3W
haDcnKrZBUqkTCUH/rNoGh0CCbTuH8XIKyDAWSK6KawjIrDGXxE8NYF/VJD3Voq02nDs6F1LQZJU
1DGP7W7Wb4UR6kz/OghCpHgKEsbfxyxzlphqol0SjjDUvIMMVg8GoVx7hSskcpX8ta1Qovs1+OUp
pELapVRHUQwz3fc0L9uGUDmsxW1wuStmA8y4/uRYbPN9dHLog0sifbqtimZZanEs05alluAMwSby
tUnKfb0en6n171c2J+6nMUIvRk0sj7NWSopiy22KdQVXid+oT/3khBjDXjcKyGwR20umcQ6qSe82
09qCY5XgbJdqcBPeIOcvkibQmIuhxcn8g+71k5CQ/FwO25b6mAokHZCFSe7czrSN25j+MUXo4pJY
sHCxJ8qjjehCLD5UKzsD2UkZarmrh7SvVoUm/wyd/ctU0euCiYNhYK8ihmTZqWbqAeFFUvZkU238
4Naa8jJw6LnWIks/gppSXvzSsmG791wUp3OowmS9W5vT6auB5OvR0Io/i1G22a5ONjCNHiCwpjyO
0zmsaHRP0Y9BXf8pRs10ZitiA0p3/jF2WnOZLnpiXSWTyiMsXfG5j7qC+nWepxTeh5teApgRtlah
WrN2XGc/Fpn0kFOnux3qFrW53svXfZUop1E0cQXAKZvkBFfC8M41+TO4Pk5e0v7siZB30VoUfEkz
uTyA3ilPqgyx5JvaoJAcFMMsyM4ci/hnYaqFKmGVcHRmyulEwf9Ln1AElyaVc1KvAj1GsvDdjF7J
z4Zpeed5AeFZVhlT6K43by9jaCsOykcvXhtB/oOj1PyZE6jiWZLib5z1txd9Gimy0R+ATCJlNUXk
hVo8Z0Gzgfp8vIt4pRgRIu4pkRJOyTCrR7UmdT9NF5NcN1YAHKH1PV/AjpNrkhrU9mt5vu5IlazM
yMnOIhgUwXhUByqFxPVRiJCPg82xJMTVVqt9bqpSu1oS8FgxtDxIlceaqhwxLByrWsl6ZF1TT5I/
/5zTtop2lRJ4xt3C0T4vc3iIDe+qitqfD6dlYMV/JGBwbtnUcISp3Hw1Mbb9pF662IQj0TN0EiJU
fsRQNCLE14PnHnTiaTGJHjWjvUlyZlmHs0P75KZQ/r5dbo5UqTV3ewes6/QSRNNbOgzqqb/vXKk+
G+w9c9gG1Pqs9uXB7LzhYCt1DT0tplg1NapWxFh0hXWeI6abFYeIQHGLauuP4J+bOvuHCZlMzWcU
SAelYQshmrj1XFBX07iSJXU2Uu7y070EfrCN04zGbJyfk4Vb12J1r4DL/7i0ETt2grbn35bNKX05
aAP8jfCCxJsIxZkvSuN0/NLqiHSaXvZFsV8hRbY+QXRWXqsQyUCrj9MvqTvkW9ujvJwtNkTPpbyy
MlnZOBMyHyno9GxMyE3RE7YRIDqw4skjmuytJ4bQpOF2jBhanm764c26o8wz8wVe6uau+El7VxXD
3XQdijeLzZQL71rl7l6YOoouYZmdKF21we6PwiiaEGKIvQmgY+K5bu5LYz6HtZvdQWdabBUNijiz
qnQA3HPBIjTla2KAZqPEdBNCr3nIOa3+1FS8Q1VoIDk8KTFT/0t1tdvUZ30adjUIViqE3Yvwmrb/
vRuc4UFMBQF7S0q1uAufref7RjfjJ+ELpHoFAid+URzFee2QH4bhxTGllwCmvDuAzeqcuSBSp1EC
tcHca5wYEQKlrY7C0RteeXdKuznApMXzyBS8OBpfOsqK3iB4QZiIBcfm7RoPYMoSK1ZHRK6IfH+e
Pfv8EjiGpClbyfPcndP58BDEXnYTjWwgDTXWCOiKIYLGPx1VXkFNI8vebglOJy+SE93Gj3Ko595W
iXolu3m+6my7Jkcg6M0hZhgdWbtQsiBj0qWdCdP2keuYx1RBNWbipZQnqT1kudAKFrSWy3hxI1wI
4aUYD3VdHCqd4mU/GvcZ5/+wPHnt3dVUPm9TT4uuIRqAN86Uf1pCN+umrA9/IBEwOdq8LqlgAExK
tnjrSjF1+qEDTyAEtMfOqa37MDVU5aICXJIdi5XAuvuJYd0NxbX2dR9Zq8WmK5JyocLpLExiqoiF
xmZVp6oPRpHVhFPxvGC+zGJbLuO0VBy3cNOcHd9qjxRmU5we5+Nnk0fuTaI35COnoQ0bFWX7+mPf
StVzpFt7T1ZHsCatd45BmK4DMdStaBs3XnUQ3qDov4fudFQPOue14NMrouBWgfieDSGiFSxdVEq6
g5Yj2IvhGBagKBXfuYqhUoL4lNLPqeY3D/xSxfMk9FlgHoapYSuics2QVmUJnl8MUwvCThXBbb3g
Y2vmGUoL0AEdq9xK99x0tWcOG7iTQyTwr8CEfhtC/D/gCOzXFlLftw+xOjwBaLEQm8aovPP4uKF4
19nU8qid26kRPdEESFGdrcJ3CzjQ8UjArVatFtUQbjKMyupJc+rwcxfVTviSp039OZebH0oT7Gyr
KB7zTlZfKEsHHllWPCkGvvbSg/bYeEbn7oU30Nnvo1qiAcAgeED5+xy5wKSiKbgkh3inBPwknGJ+
WPwZ2+yGhMXPw69eKcFwPUVLOcT+I8TysmHIm5iv2pNoKL6SDf+pM9r8iWLOkVySDNnl6Ebx2o7Z
rqa6DjHqW3zdZnvNN4wH1VJ/uAmCZH2nxLcu407J4yTs+KARb83UCEefpubR65PX2ix+maYJaWrn
19IM13N8Y3qn0B+vjaAoncjnRW9p6n+wDYnx7+KWaWHI5z+T6n6jx14EVtqFcWfQqRieak7Vyldh
DKIRvTbnnGQlxh/cYEGDgx+4F2GfVxBTPsQttncxOVwdO74PPxS5UHnI4MLvrrRMEb2PrybVyQ31
PNatfhsoVlzWFnGaLxnbgrsKTN1oBKw7G1ZpPrVRvjMmbmkxhtokADwMoHGxdb2GhtG78TSxEUYx
Z2lK2wpPed5JjwAHjee2Sv+UMqO7iBEpV3XH3szYtHxunhEOOQRR1l/SxlZQyaFSYzBDFX3TVL0J
m2ja1IDk0lazrRjm0gh2t2jHIzlbPv9N6X8CDR1QoaY0aAVm6U53huYaRZVDnUrgnaSJ+ZVFSVwD
EPLH0gOD7vk30TNUfm0ypYEd+e8OVMbIHrvGZ2E3xySEhmIKUeK/qo6DJLFGktk+5BC9ym1OMlGQ
pTZ0XljElgMHBu6fMcIk56SOs7PVh4+BbiT78M0k7IVZ+vnqY7enoh0rb/Q8W/jfBb2tJmy/XzJ3
nV+r17m3B+Rkb5XOSa9VHLQQLVBpkFNjsgrM1v+RAvOkiOgv/jJfNLixPo9KVm9cxY5vWQaTIOR+
6mEwC+Vm8oy2MdsmX1O673D4UI8XXweevSt9Somsyuo374yiKxrNA6De1poLXAvMNthudbws7gGK
+2bVuLxN6CZ/XxwB9LAosaF5KSfZE7+23I6hIxUjKiX0c5WNX8VINF2uTx+artyq1ZA9CZscQART
jjZfbkwuotkc1QZb4dMnE/Qn6n6UtGa92JKktldDC1h9WaiP/nAVtMvnVSkHO1EmF67EGsKWOnDL
unEf7oSNh6NgXahBfYBn5JblAxIfyCw9tY7ZX+HNvIbTiDL54mmAhX8Hadq4EUPRkMP/AVA+JDtJ
WFwZzs3lxFtMEqaaaus9zAbtuoQYmjrhfgBJ5iLN2OfqLQYdr+dj8FBPI2FXfVM/8+xwEiNbHnVQ
iupQ7C0kt1bCODeVrN5cFakwrYFpTtj8TtYe9CFcVUkZbk1HKh6C3OB0FmreQ2wp2gP/bxvAs6W8
tiYHKHKr+/8acmWdQIZCMXern1I9yL77BYWrNqxUkB1J0jYaC+uiw1BycipZ31skRe4t9ZAbKFjk
z0YW/MEJV/mXFe5R1PB23GfKvUX13L1xVHOdFR42s2mcVcaz+aWpnZPwmlIE43088BFHa9Q8yGAh
jzESNxtNLc0LZfM/oFTwKaBQkPSeTEuz2Ew42g+Z3FBvToSwS/2Qt3BZ/5pG7eb/Zbl/uqqwTa+Q
fZe69UDKl9PxZT01zXTyKhqKjTYhgN/LYhIRnjoou0aV+YNOscIm5oshhaBP4N2Noxgt61Ilk8IF
ss8olzo1wMonmeXkpWhjikWtb1DZO7eKE7ahSotDpsrBQ9rVVP8amvlINgjlKceFXAkd0hWyGMa3
3mieu4hPsNRXa6PjjJNd/nnmV31HtSq6g5Oo27LQKZWZmFVVzaARvakRIePEztpMWetgTP4a1Xy4
cUeD5rr32z8oVjkVlFV+9iA32lNf3h6KwA2RsZH/MPiMHVLbgn4ns7JPPQVIe8ceh60YVn3dbhFq
Svdi6I5duJENLTyKoaNO5FcIXZwHbpWfPJisKDeCequQZemK/jO45hT6tUK21ddeSX8OyynfKoZO
5LhQkbU/vWKY3HN9O3jyj3YcHZhfTRnVoVgH61unEejojh2MqaBYwn9mk0itfBUj0SR+MhFZqD/C
TkuTbW8dVZNEP2kDjXIYWZt708M6hTFFxyEQhWbCoaupPnv5qumUKE3RcWmo21zt4J59czuFoeUb
seK8LJW1qyF1pW2NVMy6jdvsZEQJOoHIxW5G8Od/yAYkDKrzTRo7YzsqfnBqSjt91iLtD0Q8k33u
eeB0Gi+7isZ2+/rS2TcxGKqiaDaLU5M8ZW2USCz1TdEdIDT85KYFxYROqa4c1ZIe6kkwhNMA75bG
sC0ZivbOnhepp686G/LJoG7IGxAmZsFA2x7HFqVLji/Cr40KR6Vp2N/rzuOHLsrhiW+py2i6uoUz
InO+QxP0Xcnb8lnXhujEo5KyheK5+x7xeBxrznedTB0ntbkMFlZVnvTR/iHmsQ/g55uyk8eeikfO
Ixqd393AmCnJ5P5ZV0zlGxWlaHcCETmKraNoErZCvpXzMzXtJkUTFJR9ynWBQHhq2TAN56N1zR1z
IzahdjjJtaXeWnFr+VZFoXzLKhepTU85ipFohDOM3FVHbdx1sWuqql+aXBsLpCrlyvlkjtp4Nd1g
WLUyooIjJHNbR+3tvRgmkvGKqvMaNVY0MSbaGl0Jfd411b+IXjT6SbUSXc+zo2q1uGS7ZtNSKiDD
mfIu8GcX2b+VXpsObI5jfwmnxiMLk25KrftiZWazFw7Ut1ykT4Lss6mnVBzmpV/xt+5AD4muP9Hu
hJOoxfSDc5mbiclnHs9BDUduClpfEGJNmGmBiq7gc1PYfvoWGqPwUkukitFzHdVDPWn3VMDl+VUP
tUOdqOqr3Lo/vVDfhaehQxmO5wR7RS2d98doRfsy1PW/YNg/VmFDkg+SBraP7tGsrOwuEvmxWowr
2Uv9sxh6iu9vCxlqMjuyXqt+RB8pGr+Zrp3v4ron+ehY5ZfJnhXq8I2SWWhZ+QhzvLMuQEidMrkP
vuh2BJmxU700AyyQSdD+EGY76fx9rvUrIzmY7NFOMHfD1Dz19L8PB6nvJvlC3HN3DveBWyEdDnnu
25wP68zRCvIC6WpZ03OsR4s6iH2ZWt1F8rIOwXukrIxOuTVomeuI+WIT3kjuu4tosjJ9kXrP2kdV
aLpXYYMaBAyNmpcrMQOQSUB6elq1SMfooHD+kyP+itY3NUl53O2it2Iu/oDWuBJeIwi/ZpXcHMZa
UalqmGYEfs1JUG4GVOm9BYoqMCh9TABm39nGRhHUli0PNDkPIWXNIcZeKiNzl8NnBtu1qsgbz6v/
ynNS+VJcoBNI3QuVFb/E3vm/IvvedD8dQgB+tk0MGR8cdmpR/LosI6KFSvwsHP/39f9pmcU2y8e/
zUgNmFX47vJqgunVBJM8tIheXqvhq0+enmorRaqKDTmG7I7CWHq3ph74AgqYzJuwiGb0UZErO9N6
F+rE9cB+6DBPeVuhL4aE25jbbMVMsbRuy+3DQC5LmPSk9VG8MHTSyIEf7sbQ8JyVwu/qNbe7rSKG
Yl6SxxnHmbK+kz3Kxinza5tLACJ0eWXi6tT7ouFnj+1+cTh1054rko7zy9DlSQRM2iDkbD0mpJ0a
h0SpahT2Y1w5+hXcy0n45MmUdRZEHdrA09E0FI46b7ptqTjORg15Dl+zg3NXFf5JDdqaY/ij3kzI
ey5iFe4KzSNqNosf7F99hNXlatnRwQ4a46E2spjf14QjUKWSgejAbPAQjrrxIHq2V2pHr66f5zgx
xevif6VuOh4S/mkkvplh8ZU41JUWrMxpVRG3LDXhQgcrz07zJRW4MgKqsjbddNrYtY1HCV6eH8QQ
rXOEgA1KkcTQTqD6KJtnBAPsM/oS1tx8GAqHsLVOGOzywQ9hHgT7p4VdvELfpnxEY658DELOvPRc
peKrG0reZhrqTN7bRDC/gvUm7mDrEEMRJ+bWIc8eOgnmee6H9arKr/d5RS22gur5Wc/an43TWOeO
hwZK4GFaopjql2OSLC8QQoCO0wirrNzBXQ7nBDSDhVJ4G7HCu65YVkQLjwuDCF80pJFGGfEoxDeR
xMwTNOHr0LlQMk2SrTNQS8+7RN7MY6pQ7cscNTgeDBam/8c7jyEmZdN8WM/ZflMnyGN4zPOKXrrS
eaSqkOcrGiPKJWSYOfWD0EdVTlGfB5eAOlfY57VTmMQ7jxznIbQoqxrzwjhxZmsePL17krSOKmtY
kVfa2NY7NlDDt4gsAvWnwxfVgxOBT0i9K+N2tqdmOc72LlHf2UX8CJxkjtfjRrqiqgglSw99UlcU
D+WkrhtHbI/rfAhO46S921lICygI6O2qSWxXY+Ny4Bvlb4TXg5r14poRP1DT3CIdzLssBYdmikX6
wD7ZnvsJCtPxsTJbbVWVsPbABbeCsVv7rikN8hheG0BnrlPiqlbqKg6d6KEN8vgZxaVbAZv4V2BW
6c70KgmCNSf/6lDJTP4op9gPjXYO/FFNTK6UaJZXqKsRECoQAerscjZ5pg9BESf55VUpJXJpCfBs
ESxihEMMRZNb1LG7Hoo8nj9xviyBoidNlM5Z9+eyvDCLRRZb5wffGutr3GfjrtQqT9kVo0nRosR2
bYMQabHmPlrxGDW5jDAqLn2jcRdPnDDekUBKVv/PLLBU4UlztM28iFhvDtKj9rMiaeUh1MLgYWnM
DBR1N6wXC/RIwQM8lmgljIHxQkrSOwrbEiJ6VW6Pa1dRpM3iUAabaWRNvb3RJtQdThebjaKblSA7
YG/aaLH+/lVoFqm4Jm++22XUnTx3aE+ObP1shE0MhWMZvgsJCylevRu/LSONrr52kdVaC+8y+bdr
WdOFpTr3D2g2H6H2GPdBb/mrcqLQqmH2hwrAzje55Gjn1Heg3hJUWxGkUdeI8531YAQke91ykFG5
ZI6c8UcZRvUsQqAfCGBWQoDJ83Lj0MeWxdNjKX3tOuVI5Rxs3LLfc/g1cZdP9mIsfmgRTB1B6KsP
ea2fKr/ZdVJ7Cisj+8NP7IpfSU16DUK92PSV1N1N2Qj2FtwaZxvpiXUTDznSdirk93X9Pams8FXL
JeueUUicQvf26nIe85J5J+ESDdQPQJrlCt1AonmueKwqfYXm7p8FWsEvEeK2KFdIazEyEDN6sXq+
ZHbUbAaetTeWtjKlIHr2/KZ9jvok3NiJW+/jxGyf5SwLr9wBPwmnaHrP/WbztHgRI+g4rH2lU7sZ
yqSF1ixmT4s5lv9zsbGKmz2J4P8h7Lya5MaxNv1XJuZ6GUtvNnb2Ir2rzCyrKt0wVDL0ngTNr9+H
yG6V1NPR3w1FHADMUhoSOOc1d2PXUvCbCtYws4iPQCEbzMncRPlk7bT6tkpRA4oipech/KcTjzTG
0dIGYWcLfOlHR9WUX7B5cZBYJgugZCFVpiG5SqQVKMNL1WbJVYKw5r5mbsm+II4vjZqqi7Fl1eFY
bUm5MFEXYPXLB6cwiwfW0pAl8infyqbsMAp4wnHsnGWosUR90lvn6TZ+nhQos11qwKYnHUWcLnuz
fY+9oDvKIVQy3Es72cuPCZraLlVukqdGMxeJwyI4KSNhIRWc+nsvUy5xHShslgB+nrEsE+esb6j/
qymkFR8pz63hwFnAo6je+r5m8Cb6zbKyQkpk88M01RO0jWNsf+aWPMjOYh7xMeyfY6PAhW9oIPcm
yrqwXdQJ2VO7yI2sxzhzj8MQVhc8SqolLq3Z1/95RMY1ht+v0WkVniRGEeyqJG0fm1F59fkbT8Xc
qvMu3E39oC0VxWwejWJoH5P0VTfT5EFGLDxGcDK0+o3si0bPOZsDOklB096nsQ6suTLP7E1x5s6E
eO95ZIeWEr+2jmdsGs+I9kWi2ueOm4Hdu/6x5jFXQ9fldJg8Ze2WACBxfXeRw5wwW5pa/XlEeunW
1IWtP3fCd35pfvTKwX83Nyf3t0PzNpv09iQPnoryAQ/dAinHP2PyTO1QvCAV7FMFyWeA55hhq6ui
LLm6BbsZTRp3zi6zjekwlahjS1H2DgcknknOk9AmZTeKDqh+rkdvamUsEf0M3wFOAgeL3GfdibFI
LMHgJAJhVyM6W72inxMUZCA38TM5ZUG5vnXacevs7UD9FEJpoNTjvxQNtwjPnrqtwMBmVXiT8VSF
ZnOk/CEWsqkjDn6NmgSTnlrplobxSdPL7lH21QgsJEoVnmVLK8dy6Z6niFv5FQ0c9zgmSrIEAIC9
yGiPd6KajCV2S+G7YzgbVkrWJ9GWqIroKGTZoxK+lLMh2DxAzkxmY5J6QNFJzmRpHb1PlbXJR8f6
1Pd9uRXJOgyQ/p5ADNffogqfw7HVlBdb9O+1VScX2VL1l6Zr1Wcgdd09xbW7NC1w/u58Kpl6Gixl
U8/7bAsU2F6D03vN4Mfvq9rOJ1D2yrQrQV3rKakhdT5Y4YDm1M+zIUMpg81Av5Ed8qCVqX0b5yD4
cUQ0bPkxP20oomB/1DUoQPjhxslx0Rrcjp1xPSZnr1N17pip9oBSc79MysblTZ+CRePUJnJcxrAs
3aA42l1VubfTzC+Lo+ZapKCdEkVG5WtnoM5Nwq3AamgABj7ylCqMHlucru0fdX/2DM/M+Gvq+0tS
j92PLBZXEzGqt2nkB2MaVXltvaTcid4mR6hl+tmIK3UVahTs0ez+IieN7r5Ehei7Y/XZIlTz+jkX
GK3Xji8WdYADOPVBgaIov7lmNOtdm9jdEzmJ2WsMbLvsrYswoMhjfpWdThF4j7wxsksesDt/wb/b
u5Mtw27cpeH2IM7mSyNd/LfXkp2VMrm/XyvC8MQ0NO/OnCfLa8X6U5Bm5kqm3YTVpbgbRe0f+bpf
2mJQ3GXWoTjUzGvrVkf7Y0IPZodWhPWUarGzqUSerNt5rS3iGulbhTuwmJvqYExnstbUfWkpWqk/
Dsm9nCgv5ljlHgePnmce/RgEVbC1Mu8or6Uaw9+/UvBcBhGPHiPwb4dAby2go2ESbTrRdAvZ44nq
j27ZvI1Rs0bbg/PYf0yOS3YWAfpBC200uI3WYNyOuo23GTBWaoEp99c55M+y52qojRG2TJzeRmcR
4FpFiw8TEnmqq71ZagjMuO38TR8U42djQnvqz3BXobQrw6rzt+HfRsuL5HNO77fRMhzG8TevQNt4
UF2xY+dkbRPU6J/MMfgq7Hr8ikjIg4IA0YupxxbkKkuFuVmz/emmaSFHILO46YUHm9MPSwDt3Scj
1oalQQX+jtUkyquq0hZ3st2BG+9nXSiv/8rSGtuuwvyRB+UZXxn3rddr3I4qstoO+dRtjc7OwWk6
5SSEp6+nom+eEDbv0ZVrhq9Fbcw3HvMHiaEtqsOLLvemJwGwBX0SFYzX/K5ZNXCPv4njoXbXmqX6
FLhowfaW9cf4CKOoj/Ef8Xm8mMf7DuPl9eUb+vv4j9cNuM5fxsu/5/fxf3N9+ffX89/vjMV6oIDy
ZHjW99Do+q8dKtBTkuIP4y5g0kUI/lv5jpSB/hX/9G9DbDoHRG4FC07L2qEeFG981x8/o9eGFFut
fHJ0NI+rOY558fgZRZ6l+TOeQ7S7xefxk2uKHdmTdpFhuHJszKSuF2mm2MeqNxwMPIS+kj3yIDs+
mvKsbgym/KW7iLtDFw7D7iM+ar1FpixUH7F1RpcpS/S3UjTPLlXVH+jtZoqD3lg39bsBj5rlgAzL
Ji29Gmk/Dvhp1SfZlGfyoPSUywOzbVBC4ZGkQNEqp/ZOHpLSa++i+SCbvjVYSyRe2tVHrDY78tiy
HShTvDHMYFrIeXKK7BhLVGXhdNbI+zvqm5gMrN7q4Llwregkeke7xccYiZMhtbHTVHEkYW9gnkWP
/EuSZofK6XBRT0Fzbb0c426025UTiV54cw5U5MmY9e/y6XGI2N54BdstZ3zEHWR6dPEugFIqMF+c
Y9BuRoxdWXBENjQ/W79Cbhsf28FDAhdYBsrHXl0tg8GFUZDqZ9lrRzPPCpTYWjPC6bFDiGveDbOY
bJeGanivcTh+0tAl/JEmVwclw2Bh2+AjppkniKz+uktZt+gFsAOhdp91GG79Fue58IwE1LzFNHqs
fFHiGnaqE4IM0BB2U6vyIFsDqZGLPKsujaiG27nCM3Zl6Snv2QAQCA4/rKEsgHpewUy8q/NyKLa1
GFkyI6i3pDg53FnQtnK0oFD6McS73xTLoRxN9G5LZR2oWXRItH56aKwYyVmE5XaDanlrtw2bjTvg
GKspwfDSJrPgY5uHez3uhpfRjbUFG8AcHwZ6pyrhiYIBnplFAy4lFU+MnwdMIP9osj+KD4pXoUeP
FtAZGpR4bpxuyVqEqkmscdtIAjxx5iY8e0TvRL6KB4P/kuHM6poFWGJS8Gu7bPTXUpk9xJvEu1Bw
q48m6BK8oRQBXzIMN1y8XVQt7IjcdfV7eWBxfzFUDSnDAO2yWxzZAVMprw3I7fsihZgS6ROy239O
MaOqJ28Yvn6EJkQ6d6pBQvvjMtRJMbbhyXib2iBMuUynLl9pPkbINWCcu2TSjU9I8VeB2n4qLD04
u4h5LmRYTXQcNEz7VUPVknq/u8GCHdxUQkJxpegzXFnN93VSe8qqi2v2SEVubiahZRc3CfLbIcPq
BGNoJLBtoCjnAmTlVjXwYbOabrxkgbBh32jOZySaN6UZFN+Lvn0tam14MR21Xyt63JxweOtPRVtU
q17v2idRZf6KEnm0a7RoeiG/AIwmqCFf9Nr4ErrdZwWsCTRBWmpgsb7J+kczb80nFewUH+/0kuPM
cw0n70EOquavDJwHbeFEKC3rebdV1CHZVCb6fXBfhmdDeCeF5+4X20UH0xgA50QRrpNQMtGlG/r2
SzVCoSuc1L0fUBY79ho4gBGk9peK5JvhOeUnlPfTXeAE0bZprfZtLhnJAbj0ooE75uJQC11/1KPq
pSPvug3IBezqWfi19TTtaUYcbZLaiQ6Y/kKCRMxqidmX/j4oPypdGb8BKOXuB1/8IfScaGeUkbFz
G1+9bwO0vREem76BH0JAS/laB24K7qbRr4GDbXUjHCxngTrkRRMfvVlBWh78cVJPYH+yzThDKz5i
tzMXkWm35Qt167HmgaHGW+wYJkHn53V4b2yMULFXq8p8OASTQ2rxr6eyLQ+6aQ4HFRrJfw9SW0Wl
7Bz0w8GKK64CgDEEI4RUggrIzIg0cQ7qyLov60FcY+9LbBrYqqdZmJ+C0X+QfY7XWvdhKdRdnYNJ
7aEUxMvECs21KGyNGtbcDlCZXXJrLpB9Y7hnovFYutusQuVvLHVtN9WUpCGzO6yDNSo+zQT+GwNL
0V2bJgL2r/Zn2ULwtruWtkuGOU/0tYzJw6yngFeBdsbIhEvJWOvrr5mmtIfbCOtVz4IDGYoJLVEB
d6sAa4F3zIx/rHTnnup9fElVD5OZ0L3PjMq5zzOrPeCpHS1kM3AG/YKbIik84U5fGq0/DDpIF8VL
pl2rmOaGRYf6BgAR+VNl3wzKPZkncT84VXJwLd1bBH7wwyyTeck3e1hbj3bF2qSlbrYYUFB+1pM4
XTV+1fD6KUYAoATvnIYFi+NAWVez2j12odpQsS3ExZ/tCpCIHR+7DpTgaCrZaxBg2+w4CNXZNuoC
8LzvS79J3nHxCxYiMzH26JFUS9xGxwwiBprhiOwJuVi8sLrYue9I/K3HAfghtHFt01YNbAyABzs7
142jYNG7DwRvo6vO9wjVbnfm1Cd30L+5FdlDcsFqkcciu4D7cTYzqYJyesTeTCU9giHb4LgW2iuD
9op/QgLjkB+1g5BtGzrVN1Md92U+i/D7FozhbsLiIAvHhS0053mysceNuppNdVDDkNaTldcE9SsI
JJwhjALxYcOpX8t0wV4oeB1VuzghJZIu5ajUgfNtpC62I/MkJF9Wbpoji6o34mw1fs1v2q6xQq2U
Fzf0IEV6ZCcKXTxagbJUx1NonUVaRnjWDPlBx0Lpq1Hm3yzVit9UDfhiFLv4ymo2ddc0nQDK2khd
ZEF9lnY9OqL9ju1WpbFQ+0Zc3JlGJpm0knELFlMghy8e3JmOK0N9EqDOkgr94Llp+TjBXTxgMi0W
VZ2I3QAmboM9knpJ2ihCv0I7yxZIWYAp8wHlwnaboE/MEzIw43Vl9PpCKTP7ATkWfTEOtv9ZdNUF
Fwg3WPCotWdBW171LsoTmCNVHm1yo+BJ2RuJAjgqxdNVjx2IGa1zR5rKmFYBhCvWid3p1qyEr29a
C0Eml7I0H0Mcb9xEU9WDmjT4bCEzukh1v7qTh2wu3tS888MtmOQ71GvMk+xUMxP1EXJk68rCzCN1
QYW0ZhCfUyPb2ArS9yM4MH7GhXmNhWdcw0JUZwiGqLr+GWrmsxaFSX8YneNHfEgUc2k3otxoURKg
E41h5+52Oe6IYHdG63YpeWEsR7tTU/c/tGZCW38Ii+/Zuend9ruSWN3CdKvx0a0nj/+p2R/Y2Xqr
vi3eWQHYuGhQQhZqHlIJg2Inmx8dtybFq8Rr8ru/xAezU1cxutorOezjUBSkMMz8KiOmm5Xuahi1
bqmbXr4e/IOqB+JBHkKXt9bXhbqXTZTKNRR/UeIZGvGg8C18QOYy3waui7v8PEvGUNOEva7F3kGO
61uIL8nkb24T5mGFHuabZvLHlZzV16Z4qGv1BUvS4iRDg4vXrGjis5wEdq/AbSTclVQozlpPIm7U
cK406p5kLLL83D31NyXIgo1pG8GBtLL2oE3Iu8oRg9O8k91SHxvVrfe11fQbv8UrWC3ifVOUloHJ
i+6fqxa+f+dZJ1RJkHDFS2BlmbNIFdaEK2Rg6z15S/fV5uESlY75EkZafOrBoC1L33ZfjbDhVqjW
MbvswnqxfOxPMjdctgWIeU1zk32TGdoJfFq0jeO4vxRtW65RG1UfyNbbS7Np4peqijT0ZTJ06e3x
s4IhxNdGxPsyMQyebe64jfzJh1fCoQu5OXv5qLO7IRtv+wjrp+Obb6Xusp286VglwnmOUnsdlhNx
9Fe22oRuqpUbw1uuk5UWyLr6ZCJwITcogczTxwJYWFgO5aUrp/reD/svcnrp6vYqs5Bl16leJ1F2
R7LZ2HseUPOuHMTZcJx8HeK2+2RVmgWFNY++NDbu0XLLU/f7SPT2D0QOni07Kd6ioqiWaqPpD/kw
Bht5xZ6tx+2KDrqtZyXrMZ8a7OKpGgYLaL8WfbFCcacnOpsorpiDqvimUfEav87eM4Yeum92ZPB5
9LZxMrLQfAx7YBh96rz1BlAWBfWBvYmK9KMapOwiESiYSjXH0Cu/oeiC3OyO3Dm6pUTRgWrtlmP+
7rtVhAGV7y5rrdZ3gUezFyliSX2PazL5GjDUrbmNFCzCZe+QsEMLgWQvZa9RQWp3oBbi7WcdFU93
V2gWB+9puObhr71XndZi2pWpJytq0suomPlMVRueZoRZWej7urHHZ/b65SHQ43AtgWW/x6M5LoFo
v8dL1gt/F5fjlaGsqUhm1k5N42CTeVqIBb0RP4fCULZdgv6B48fJc68r5cHWMb+UvYWWKuw7Rp5I
c6/n6bipD+ndpM1FnLZ5l3APUxHpoe+RKfhAf8gY9U7K8T/RH8pgpgcZkwAR2dFY1AUawKGOgdCx
h0PbnTsZlJGVWH+rXO7sjW5jeVK+tThev9SzgD5JQBTO5qHpdyvZdAWoRpkpMMfOPMszfT5D0P8y
KFN6kKGPeJHb7bb/OUt2UBD/Y6rfWr/M0sPpWz015k7XtPjSZYmzKqD7rKwSlXUZk4cAasNOLz1c
rSDxXJpadCxw4f7B8zKXYkoE/8OfU3AH23pV5x5v4+S1fB/SZDsTV34JKqpvr5wJvENnNZGyEmZR
72qEbhep14QYbs6vkPAK8tryOrfZ8yuYpXBWma+RdzI6796eNJh22lB/84zvZREP71aZG0vehuxC
adk6hBiEbXTsdi+hllh4pDXOWsk8dpaayF9sVcDOqfRuN8zN3KqRXk7c+iB7EXMQQJnC/jSqUf5i
ddlnL+7tM5zu/MWM2crzqzq0IV8bNeVVm0kt38DwIW8UmvE5VrzsEebQRcYttyhAaEAannBUenP6
cjV6dv6C7bt5LPvoj+l+hsRYhIr62bDTv50eAGp5s6fiNh0RdvMYOJ6+dDIDNIYR+cvEI9uTGCN7
AbeLPzXdq4eo0XNbN8o1SCmkZ278qTNC90CKp8XTpkw+DexaN6rTgJbiM1l4it1s9dHHYc6ow/PQ
4s4+oA+9a0YskpRgFKs2LK2XKbJ/lCnuFFV6DzWZJfZMwoCvsYjt4uwa5nCSTrvSj3cO8X3HjsP6
06L3Z6iu8Czss9gHwlp3+zqtHmLUqdUtnID2lybeMd0eq6iHqlOLc5jUMAx9L1sZpokC4nzIsu5z
ilzKfhQVxoFjG2cXDcXxZew43UY25Th17shGnSJibeS3C9RDvfKMFBSeMManwSeLEBvNKw6EFRXy
0VqBRpoTCghuo8md3g081F6sNl0kVtK+moatHvzBVZZyVhDo3TKzsImWverriLzfK4mW6JSlOKnB
8W5ZvcfZamz88tBEqr0irRluRMoTHI0BYcNjZAfmmLfTAqHuBkDuCfwQWRJB9T8Jm2xvzDI5K9be
7qLta57vaJQtyT7Gz26bgMzCK/V71oDU8+1vMTAE0sbO9Gjk2NAOgxkcTQs+G1IR0Vpx4NxbdYFf
0US6mWo6+ojWe89dmNJggLQltgnbwS+dPdxt+9xEXrXyxlR/rXXrIl/IjMJdAhcSazgepKU6ATUo
/Pgiz+ym+qYooUMh8Ld4VbceBva4i2ekPneDwoZTqJY4CbvpT/Ksy+M/zpzeUo5qBFScAR/hvwzF
Hb2/9XZi1lWxSxKTCWWzpAuznYeV1a1s1vMB3VV6/Co7yxkuUkSLMXXTJ1n8chTzC0ul/E524R+Q
r3T8LbaykyVIertWFXnKIRsoJ4eJHlwxsbNWGDUBbYpgs8uYP5+Rd18rqk65GJfCW7zy9WYnqN4u
5IiPCWmEtJTnDBUozT8vEmX8KW6EyM/8MjIuZyXCNVdegh257Pjl6rygeYlitbxnK9E9N7l7F40C
JMjccrXsWVEj7yxbTlN887NZk2PMxLODoztek+V0suZmCZ55UZluD3SCmSqiNUs98MShaybxnIhw
XGb45O3lXDLeWEvG5rSTcweVG/bYh+b29jdoKIz4AtcEOdelyLXpDDXdyN4+8S2gj7O/XoUFZ53Z
WCiKvnzx7Xg3qbrz2TYVe5UCfoA8FJZP8AevtziqHKuE/fxJHfL2wTX1LzIurxONDeqcXjtd7Rzu
tWgn9/PQmRp327a+hFHinW3dsklDaGgIttmwagZsJSs37K+wMPurMtPzax6Tk+oBOfsZt3QrXFG4
tFihMUJ2BJaGWUWOAsscCkpV8RB2HS85ZiVHGcvMJF5wx7RW1b6NAX9rrOLXlaeP+4TC5lNfTPdt
3eMT1JILHJ1GPNkOZEQcAk793LqFQtRMajRnZSuGr4aXedofZXP043wdpOG48RMwiG7X2ZtcMnfU
0O8W5XyKefzGrEU4L2GIdTO7RwPXW67aOASEM+NwtSnZZt50yEtHeWu5pVoZK3K21jtERvl2gYh8
azNvh4la8cxDojmiEDs77BJHI+jriOuNqj1afV6Eq/EaVpV2jFhmHw14Mm5Hhlznpr2w+qF+yJXc
24VjPGyHOB2fMn34Surf/hrb3EfQS/hUlGa6cUFeHEimR1ckcJGTsRP7q5s/2OrQvbc6Fr+Ob6dn
TwMU0DSgXhUnM49oIzQLn3UPtzma8uAnvXmcEzPA/efgL6eejBpdlW2oD6P5OPe3lpYsvXmryfJ+
iSGBfyJ/bbqr3lGjVaQozqrLWueMg3fHnifm1xKW1U4YhgO+ho7AagCMCmuApMjNeieDVLTcW7cV
hpBNPFssBpS6Vp2G3olq2NMD3rnWdjaWwsJrbDPuxsN3zF1qbBri6SHw2HAisnKWLTmB6qG6Guat
qqqUXcbCtltWaVNf5RCfZ9h+KjR7YaAG/GDNh0BHfCPIE28vm4YI0nOo7mA8X6Hck9avXyzUF4IF
xPkHlT/5LQySBLukqHhU4a6s1QyLgRJVlr3jT+Ge3VJwTr0IPyRyL49hUCkLfvjtZ1Glf1xRpwby
5xUbdLO23pSra6xC9Z2pJWha1LX/ihDz99o26msIkwC7R+9FhkdDJb2STd7WnUeVjrG19Eh7Yrc9
YfquW3zWxAX6uKsBLPcBZ6rmNc9W8t8oPfWDbbDlhU7nFCVc7HT4tYm7pbKgCGUvs3HCaKk361Os
QDjdjPOpmK2A5KHRKgfvEMaUCKC0Cxn8GGOg3Lu1ykxdRjlpR+kMrOnjLm8pVMX8JhcWGM3n0Ul1
6kATPOCgCNZ93bovrT1/g4pPGIt556CPftxagDZ3Dau9VWh2xaexylpurX6+D3wlWrm+LzZKBe5a
93DqygRPKr8XW76yxWuO6Ek3J25NKDCrpEyw/0SI9t4KnGSBtdn0pQNJyhMsS+/1JEkpnwawFX9K
NcozKbh4U2W89bDRZpXrbz7GibjPlpGdGcscb76+y/vrOB/SyiWPHpTfuwwNENmScSOIYJFWI2tR
9Jdvw7y0ri6l9SpHfYTbkQWOpRfZ7qOjKklgxQ4ARnk1+XqNKjTwrkaefCn7YG1yazinzYDPVTdG
DzlYnqVug0IdawAMfVhUnzWtfcH0MvqeG1RD9Y67rqdt804r2QKawUF3G0ylFOu7MYbGq1eNIRmc
bHjS+2RY5WVlXgUSMBu9iZu7TodRovfmTOjsxeoDLy/CoVu6pQdFj4IZFZY+bO5kdwMfFGeY/nvD
BnFbkQ5GiqdIsIkr7qfOxkdHA8aVKyW590TH/A2jST7tqD104PFeYebJ4TF5ln0imnBZN32x4y6F
7GITm6twvuHKQ9vGZXhrJ1ad1wujgUn+73/97//3f78O/yf4XlxJpQRF/q+8y65FlLfNf/5tu//+
V3kL77/959+mo7HapD7sGaqnO5ZmqvR//fIQATr8z7+1/+WyMu59HG3fU43VzZBzf5IHy0VaUVea
fVDUw51iGWa/0gptuNOK+Nx4ebv/GCvjaqk/80Uld+/6fC5WpUI8G5wnPFHSHQXkdCWbnWbpxxrz
Hd5yekEm+BfDj0+y1Te+8wTtHbzRrddgZYnk5UV2FPoAtaoq0DVzEeoyRbruWqN8DdzI3btT2q5k
E63BfFm7WXwazLJ87VYgqrPXxKAYlE5aupSD1ESIlUcqdG/m0XPu5uepHeqrZvrlzgsKsdCMAvq4
DOaVC10t9E+yRUq1vtaaMq7zxktWbpXV18IRX/75c5Hv+18/FxeZT9c1Nd11HP33z2UsUUMhNdu+
tyjngKkr7suxFve9UjxLU3gjB1OUT5a9kRbzsVBf5Ch2EymbaXYEgZZ/L2fOjDxYQuvw9Em+A82r
7/nIicdJd/g5ypozJT9DamCbqPKq3bIM4uElRbdi8ikXyBbYYMgo0UvYpt1DPrmQeRkTKH5zji2T
rMj1n98M2/mvL6mjubruGa6ma66hzl/iX76kOqDHSbBVfJ/qpt1oZpdtTNaGe9KY6XPcFxfXjNUv
uZtRYOmsiHx2GF9CL1UWsqN0zWe0df1H6MbxQWTeuE6GCpu9un3EfBTLyikNH0Qbp/tbM5xLB7J+
oJKQ3XZKjPFMmHZwMH/2yBrDiJ570mNV9lFxkGe6Yjh3H3PlrI+L/jKY+fJ15YiPuD8AZ0U6kO87
UI5jmY/B0YFpXtzaoYGNJe/WVvba85CPcQjkhbcZnpzx0Z3GWW4vMZ0P/oe7iK7Pt4nfv66e4WiG
pTvz5tk17N8/oUbVGvTMIXcLJao2faZ6uAeh/+N6ECpJM7AvxRrtHPu1OJWtB0lfFO2r0+jR0UhF
fh9ZcX6vpbh/pr1n7mXsdhAwP4KwxJB0HidjiNtm5C5Et5XNbrTz+77UXZKoabsZ5Yv7fklRt6jE
GkqIjwwGNOXENPJ2MdQKusxGwmkFop4UqdssE0crT15awoP55bRFcHgXT/7VVxvQ7nHOO96n1o7f
pn2ahirZDr0RXYo41dfARvv7mF/ECiPG5CkQpKjYpfsvStlDMRsm5S0Nw3dFBXyu6O4JvenpCS7W
Q21q7W4CGEWas0uuOrnOqzyDK/ONC6DM+DNUtIgcxm32YnrT4N4mlFUAMzMDF/oxvxXQCn3ScJHC
r7GYBd8mu6iSL6RVICY7iCwFauUsTavH51e3oP3OZ4kzIdUuT5sp8m5B2QRobh7aH1ZC7TdYgtVO
5nRguvbaEAizPATJznRHZU9xM0HBWmmMpeaGWABAoj8hge+fUqUVR/LNEOBpybgd1KyhfzkF1LxG
jX06fIwpPBZtK9m2dfs9NoNm6xftPlLL8DlUu3JlkXs/FZPpnj3qw0tjTnZ32WwomVqvPGKKDdVD
c48hN/VRv6NeWdvjDaYvkfmDH2DR50LlnIH8o/DIszbAjWQn4Nv40tfw/S1/KpdmnY2LUY2xv5oH
G61HmTWPPoPxbk+T16tn0JJ/HPIcAxr2us6WfeqkLxqRqedYA5aHbPtGjrO17+rYhhenTdy7Mcea
ffDt8LPXw/pIRovthmisqzOg4+YVRvS5FgXEI99NwceYyiNlprMpfP+ZnIxYePGBGtF4VvxaDdYC
70jKmsDIvKq8GAq8ASRpsc7OpuooYzlYTrQutfJCpuK5L9GOqNmBBmu2eCR2wHbuRkSKg3VpsWhT
cnARcp6cIs+8MIZIk/K/+bjW5CIIn/JjWadhyhsbgy1bm5MfrhyWy2ut1Xlyoxp/huVQHC2/ti+N
o9uXMQZN989PDtP4633JMHRVMz1NNUwNBrf5+31pqP2sDXrH+jL4/tqYfRS0+UDmrWPbz5mFuJ0P
Nu3PYOUO4aqmPP5LTI7uQIcdk0IxURuZZ8u2PAsHZOXVKaP4NBlIC7bdhux3yhbSTs51yG1PHsSQ
x/hlyHNkFVQVIR5GyXZQe7CKAnGUc2T8NgQI0TN6VgGKOo2mLgorh89mYHT9z++TXE78dv82bMfw
XMt2PU03XblM/OUJa1Ux7saKXX5RzDhfOmSFtkVV4i0KkOlNWCjYoWv3UrhudySfjH7BHHdjlBLV
0pou6aT418Ayv/WlPeJTy/6F5URzsPRB/RRX5ULGQ9+IdmRDy41sajkWoSA4nsjaGSczHOrbZSut
ZEHeqtl5ssJsk+paj/FCGm10N3C59ybOpx55o2QGxf4lngVLs+yKz8GYuOseY6B9iu7ip0gtbgDj
GK3SWxw38+5TSj5ZAn3/Mj4nLgHDXqTE6Dgco9otHue65KrMI3Mjm8rYFhdYqbuEfFeJ8LIOwzsU
xT7uivIRg2wqLG3zfRwVbf3Pn5b7X+shnrUOhTCLz8vSKWP8/q2uq8ZwqWKGX0TY4QStFZ8mu/Hv
46xyzn1R94vW6vq3oQvBDwSeDVvZ1Z7RyNlgid2/WWJIt26nR1vLzNp1E4J0McCXHLX54FJZO8qm
PJOx0NKp1TjOIdaT/Mp6B0kXlZ9NhRfyFbFA7GIHbi599f85O6/duJVsDT8RAaZiuO2cWzn4hrAc
mHPm05+PJc/I1h54A8cXRCWy5W6SVbXWH9Ti5Gljfyowy3hsRnENqmi6IkqUP7q6+EG+oznLWjAH
KZsiqI+ymrZhv6xcu99X85mlz1bNnwx7K3tDcONrI63qje/q6SGYIWdgINtTN/OJrFk7vl02dV+f
QO0BtZQtsu9jVNnryIg77BayGqWpNuq/89K35vxeqlvkx4ht3jGPFbs4qgmmJCohjFhlqBF389C6
8Xe2Bzmzdkf7bCPlNi2EmdvnvDIvVS7GfTl3yF7ZrjWW/S8/vPxhf39MdWKUQlNtQzXZrGmfF8I9
UtRd7/rGl1H3q1VuFSBqhdK/H2JueNRI3Ke8iqwNW4robJWOdZtOCO/aCCzKGnnw5Co6EzgoW+DZ
VKpb554ZLrIaXM3YI2UmD2hFZRfH5t3vN6bCYhTPcQfVKUItw6VjSbz/+039j1e1LgyV29lQYcIa
hqF9WkLGpigdQ4u0L7bmPdeQms8Nb5nfDkOPOh98R42F3GQvUsSlz6BG+pWZee5Nmer5JmZ7j5ES
GqQiy71D6YTWQQVCs+uSaTp73VBtCqyZb6Cf9YveGJtjEWrE4s2i3gG6BiWUTGvHS729CX7vIEuF
GnXvpey/pf/V+9H2MY7EWvwvU9o/Hn5duJbuaKZjCHfevH+a0ljATezZx+pLlKY/suxKeN47D1Fk
XcIZyyPxOUJP4xWKR2L10SZLcevoJw2DrfcTSjRqFrIYTTOI2CjHjbyAHCw7ULKZox/ecSRpPf6C
encoDJTBGKC14vTnd/i3LKpDPUs1jcm6JwYK7gDCqA6gB26YXl9tqWMyt9lhq53fh4D6eq8a8xAf
zZUFWrMjMrB1dlPV6YPuCPMgzYZwIs5ufFU0O4GILgQsqvIgx+Zp/D42Be/vLEQZtDtfGTZ9pNfQ
fZ1WW7RDeQYp73wJ1AR7egcwHhESm02seDEb3/1i9XazhLmAuojWOzdVghirPncgNkQ4OA+yK8ga
/1pMHqKbc0c2ssZrvBEzcBHk53ZQ5/AQHdFUPJsAIv/+mNjyOfjjHWCxpnEBttq2AwjR+BwZQLIy
0dCy/WINIMfLOiT4hbvAOlJ6+6k0vX4l6traBXNV6cFwq0aTnWUvUzfuvUSFx0KIh4wlpmweLbBT
TG5vqIHaT60G/sPJTXUpO10dGxaPR4XD3Ovkt0HfP+BOVF5EKeyz8EN92aKs/AbMHUaVMb5MdQHq
D9eUfRb6xUOlVM9yQKdk9cJqx+YWucf4GPhTsk68QfnahAs5INczd1W4wXj0iszFJ95j6p8vjZ/e
A/sA64FVjLEbDAU3Mkm8dFKLsJ/f8/sic7RVtai+HecD9J9fbVVmVrfygFTK721y8Me5StTV7+M+
2vQIpSTWFH9c6/P1SxtUENtJnez5vW2rlwBOyGtiYC8Ul0O2z2vFfukjdONr+7Vr4NAlnVqh1uRZ
r3aJHTiURRbwHbgSDEYQOaMdeiXUhDqzbrpsQPM6gRrquuW+K0j8IRSS8JgYPnbR0P0j6HPV2B9Z
ePTBk5s3944O9kXP6ycXgsB5MhvnHjibse5dxN1C3IjvR7/qsLnD9yhCumLJwgWE+dBe5dhhwsEr
qRQP1ipjfY1kWJVPyUL2vh/yZmm60XSbsHE8iUEztvp/hVKk3skn+ZMPkRWMtKctVsw3H03yhE/n
f6p+ulwLo29VCt1ayHOlzMrH9VIsxw5qgaVRbjfrrs+NG1FoDQkOPtaYS8PcJnvVwtXfS38fl6MZ
vnFVcmzejHG3JNxdFv3cezRay3zvIDatnVyJkJe9zjxalorBB5zCuJgc0WRAgphYi4GiVqNbeci9
BjEDL0yXM5rmva0R5rS3sxkuPI9r54PatPBbYv36cWpkt8pFn9plH436GnWjR9Nxx1tbneql1nf1
VlblYci0dtF3TrrvmmK6lW1aCjxYgfQka7K9GN197hTj+aOpFRH6+W10kxmiuRHZD08jVVwnOBoR
ah1fsPX6Qb7Rv3EVzbwbtODSjPbwIkrLAE2DehMOKb+P6mPeNFArL2NagMuHMbiMRiMtl4l/8ZA2
u3NVZbiv/YhoAynDrd9Nw71ejsZp5h86bpeVxCfxgALnAlKQsV2uOJBRmJy0+F5njkCXf7xlu1zc
q0Pari2t19eyOrpxeJuN5VLW3keMpbY0fV3ZwlgmxOgTS0DYy642hmcax1DvWP312Q6bSHsnTKuv
97JDHpIe2OfGFcasZdVXCzla9jS2eg6SorzTXMSzy0b059h2tIvXAkgCRFq+JQiQpcg6Pudpmm0z
9BR3Qs2LR6y/buWAL6Hu24fArpUQNTp4HW5jngfHGYg9jcMVCmx6gQyweB+hsZI5KrF5+hghh/lF
houa1YBMNlWHxXLlEEUIsCYfxDB/Z0l11HxE5IOUamI13j7LemONWkOJsiYBHXvw0jcDAZ0ytobv
GBUBLMZS866bfORx0sbaeZE68u517PchCc+ca9nfLJLKkl1xk2XpuGc+TlGseG5hemHSNyAAWOe/
Du5c/WgrUpOfcSZabkC4uYuAXO4LVn1LqRyQVja6eypAzKjM7WugMi1LxYBpTO7stNRPRc+3PBU9
is+oNn6ZnJmypCnDJVUJ6ZmYiegmm1SQ38ui0cov8IZAHwVuDpembV+h5lpJVn6ZAPlvvXoqtrKa
6Idi8ICHDWO5m0az3siTkYRc5vDcnntFQd7Ji8e1bA/qcNdEmngsJrU7JL0pVvIyWmVf1IRwoZf1
SAe06E4mwjJhC3rDq4mN8aK0pUHRNN5i5P5Ftms+2G3w3dLYYHiJh2MwD9cbRd25GPat5ahCFVez
tkj5goA+G1ahoNjZD6+jaJAAKBcxfmvLPnbEo6W29mJo6uml8esYt6dw/CoiH956pX83omxHmsQH
hKn8zOFGRgR0riU79mBBmnvT52n1I/bTW2XojNvJDzMY02K4yYDNLyFMeJs41mdtX6X1dqPe5Kz1
hqBee1GyqNBPvLpCybyFocEQrPhKN3Hmo5IfveqB6rLDKivl7PWach5sdMBivTzKpo92WVJ7r+c/
xYLzU4cZGMp64sO21WDh0DXFVycJke0xFe9xzIwERLOr3Lh54d+yw3EWBhQOMrG0WX6fXYQe3JKi
PEWq0R+NQTOvauOLK34h8SzLtpZN8pACtMGmZWgPpCKJYLcsGVxVCx77GMAt0JcYFEkbPqLUYV/j
ruR9RaflxcO9b/zIyzB8LFS9WjljiueROzTnYT4UeoS8Q1btVC9rzqpjc5hLslMOK02jWApIfGvZ
9mlcmQzYXloPkHa0U6Wr07F30xIDnTp6mAbS4D7gix8hvhmN6f3oRBAuPKSnyLf609oHMfZ+EgS+
chMl2kIAlT7aOsKxGoy0DsFKo9spZnPzXkVV3jyNNeowC3ttwrd7bDIMDKqCxyQSafVYQhRcYwwW
bB3fKh8zAzlL3uo2bjFU9dLESNTJEb2cq6Ft27sALemlrDptVx5YYEbvVRQV3SO8RPBH8+B0stSz
XvjfE/3Biyf1K1DwbxEQzdehLr2FXwn7Ian0epU7VnAL+y/fRP2gngelHAjyj+ohGfmREqtAYgU/
n6Wl6u0NDNt4p/Jvb2ljc4GUJ1Z+NWpssrvvmhb0P3k0lCpJfkas7BYx1ghPZTgG66oAIvzTyfR0
FVsJT4AaWe6pL/UdNos8AIVpPWVlZhwKbxxv5lrZFHxTfpA9ggJOFopmTIiYqumj7ZtAon2lOshe
V8vQXETXHkg8vXo39KjcudNGVskaR9uegN56GrP0ET0qc5G2Snxy8zq46rr2k5dh9xwGab4r4Nms
LYQpn/3c1Qj7FSqqLPS6XXDSgya/azLeIMJH2GZutkuzOsJmli/U7rlB73ZdDLW6lb3cLKjcJ1UC
PotL9v2qAqb0ZCKjd7V787fPhRSYruU5RjtsdOwZLbWr73Acy4Eml1h2xVZ48ZFaXDlVWj8jl/4M
M4n7M+qXZLzdN2fyAGrNJwm4J9shEFiFzycFDkgtA1vj5ylI3k+ynH7pVIXz5vcpAhV2VN/58yel
evD7JwGCq5+zyn+2FF/5kZbdb58Eq3c3KdaCd6kAJTon42WKXh6qtNn8yyZvjnXkMln/npUnjaab
qkXgDADSP+M8beYVgaLCp7CjwED4s42PepXpT6kevU5+VF8R/tOfAiMGwVpXD0PJ0qcfvZUcBBcb
W2Og1u+nBM14iExQRbI6Aya3qNAZ/HBcwhmUfoU2ibGTV0QiEpRFEZOkm3vHMLrGWNDcaOzKD0R/
wkuee9kuSPBZYLWG8IeYwpPvJvkiiNhS5uEAuzQdcMZKrAc5wh+e0Xzr7mV/gO0In91cZC3UmIrS
UU0Ooxs8ObVrIZhisBtXra1XGcoMJHROcEuhB83VWsmiXRxHEXgjqm5SDshruvZOVs3GghlaNPox
cMZ7XsRPumNld3bcZXcxWw6QmGQyuoJnYelHPLxhlh5lL4iR9vz3X1AzPmce5kyo66qCWI0FS0h8
CmdFNm+TsnZ6dnjDuCVAOBlkbydejF6KOFaDmXZ0boVqHq0q46bi/wrRziPRbI3ixsvedNWJ7ooq
j+9KTKz3Tiwa0ogRxHIXLVEVYeJtrYbKesyL7kXtmJjb1Giufu2gtlJM+0TRu5ep66fdJIBxBojD
vZQGyhsTIbCLZeKQAz78/XToIc3eqXl0+vlqRQtD1nWs8txjT/I0As+Wp9fFlB8KsugYcDGsnOEU
mZlWpxT06bPz6zNdt46PjpuZSznKFwj6abwdj/IaaCKR1BxXihMNy4FI4I2OwtxNgfmCz+vt8tHk
CjAxxoBom2yTBw8rno2Juu77qcg5ayeztJ5VTHRPPv6Ku9xI0XubSx9t/6v093F25P66nvvf0qer
xKErtkCnybWqt3WneNsoCMMlG7Rp3qVNt1oaJBvRdvnqo83X2mnVtZqxlqfJjs7Uy6WZ2t32o80W
DoJpo15uRD99BweOPGatCZ48X90LgzDWJHqUquvQuUP/PV9aWdC+6p14AD8WAMJR1jRAYFKd8mKU
Xf3l7/f3PxL+hsEegbSaBQudsK3s/y1hlFlsckK9CV4Rqgnjg2XvaiN7gODV/LCcdivGWvui+o5Y
BrptXEs09fdVMFlbyP75KUf9fpEDHFyAsOImnw8Ksv4rKwYJKqt63Vz+/icbn7Mmhu0K2yC4aRmO
6ZjiU+DM0lQ/DMhKfZnGYRW5Uw1EhIOZFHg+23azY5scL3rV+9WmDjYW3/jZLfTU7F7trD5C7QNu
rkGxIo0AeSpN+1cfvP4iFal67tEMu1fG9Gqlav9aVPxAOpYyuzRYQZsu/Ew/j01FaHMw8dfOEyZ5
y3U0bBPpkSV5kANBKvT4VoX5v0A1DOfTi4n/uGNbiChbtklWlDzjn8kjWPQgMbLZfsDihSmSMj+R
n/FnI2+K9nxIdT8/eQWccwLY+0/tsipHfIyVbYnI0WpNTLz+5ot8GvdR/Tg3dyHuwGqK0IQ1+zsD
cfNjINxXiAPEQGpzxKDB9sXGMWt65yEwQZcDzPkb2QRaa9jzJp3QpqVTXqRXsXGqndDcIUc33KlF
2SOmcSOinEsqHfemX7WotswnyIsoXhksgE/4R3kRGGbjJcY6TnaKuo3XXtGbMlFyTIgRsuQExhDP
B1lqajNfILPcrj91ZCla7Qs50OJRWeoaQrJVW9jI6cXTMjDC7sFOrPHCF3LXph3qXvOhHF5hTMX3
7/0WoVEWyfVJ9gFi0bOsOeUJnjdW2aDl6gcang2Gekq08ldJtslDPPd+GizbZG/dmPZe+KjT9JNf
HFW3JfgwJrdCKwri4v85yM7JQfB+k5tjcZT1j241QtKYpMFAktbFb1eZlI0xz7zafFDBr0Ram16c
eR4GRhOfpya79u/TMCD5DWatLTiFuXd280GCMyOTCKpCXqQrU/VWtBvZJ0eF6VTtUV0dWajMc/n/
+lStG/ehZ/761Cgd1KUzCCAb6TShoItBY4Lk3msN4gdWWuFeIW46V1nt9VF51Xui+AYCDKdu0LNr
mjVf8Rc2LqjKmxdZsjyTHSAuGVZZmGwTJ0A4siNin4+NRF2uZfXjIM+o0HX9aFJJPixaLUYmpemV
M0AgxNj0zNkEqqWcZdvHIbD8YOkXYXIgehwf0fDCAXAuyUOteGO+kEWyVskGbdRr1AbJKfIzFLCc
Ils7/AyrKiqqdYrMBqoS6EET5BogvrU//TJHP6Pvsvu6IW7dj7q6fq/WbXvrYhukG6aXL0VWEXop
iw4/OgYHbt9esmg6EfxJzj45PGRPhbPwGtN4HgbdWreinraymmMOuDCnMb6WQe0/VaxYNDcxn5Np
7CAs/3GW1d2kkGRYbjYRcQG9fuNpPoyA+549K6+2ec/2J8+DAkXL8E4OQOltXNiBZ90ModsdRZEj
ITy4xRto0PkCTqE4qwzg1BFhIf2mHc1pITuAit0SKWkeO88vUJdBUDbOQK+Hjn6QA0SJJrVC0KVz
8FMtlnHqmd1D77Jp9dBoY+dcbWYSztdhhXAiIKsYAhtLZmPnhbr5ZNZAs+buyIlBc1vsV9K+stZO
IIbDDC6G94X0nBIox1Iqzg3qKrMRz5LEDL+I90FdpPBy3eY45P4vwoY+dN/JJxS3eKCNl6osSU8B
wXytzWmthY1yRW9hvBtd4koFGNJdnOnDnY7K4m1rnmSfbKk0uwCdFFhLWSV2cWuapnXAUzHY16Fh
bGJVy1/GrN7I78Ia2m4ZNFN9SZOSFN4oxPvXixDzKsvy7FUzeKhx5VH3QzCU9wLDJ3lmpsVIoBUC
TkINUEkxfXftDmPwBa7G+w+he4js9Q4anQZeHVc1KbOlVSGMoHRIXmYm2qZ1CU8OcmvpvhdGWcBJ
6L3w365R/f+M+edHcJ2sbqt5WfDxEYqvi3+ZlvV/zso4UxkqIFfTNiz386wshN+4qdUOj6Y5Odc4
aa/Yd5SvWos/ZodGy1ZWM2Q7rEonYFaRGVz2LSHIsV95ua90MV+PXSwzBPEgCSoRkPj/lBTTdlll
jNFWlt57S+tfUpPIlPy5bZ1XVqQlLRuDXCBExuc9D3uHuizAUD+YVY/wJqq7amVoO9tEjFOWPtrc
/9Emx7n5FdfQxaikZKXQjEn2IcHpQzeVRB4T1zt0erEfsykyttrg2ZuxZeZ5r+NOs0HPGE2UIXnt
2iZZGXVlH0oXQVFR30e2krAqs7J9GIQpr2eq0dh9x31Ru4HKZED6C7/LUUQA0rXh4GQmq5X3YANp
eS6AVW662qmsSzJkJVpzYfGst6w/6qDB/3GuhkW+8g2vevDTybzl+WPNNwN0RhvnpdzFcTNgp+fE
XrINUHK69mR5T7Y3bGRtjFv3KktV66iojOGnF9vITy9ko2KlryhoefuPwfJ8olQbdT71faw8N2mZ
jWVjN+A6HvoGLFlD87Z+qJasVfrimRCwDRKgSA7yfxK57h2ZS5Pgbdg9dk1GhJf/kYVfwRJO+YDi
VmaL1yINvwbRlH4Lp+jVrHKTZf/gcYM6IEAxh3yYB4TME4+hKHnV9S6QuXm59F6Uayh9jPlltbGt
l6bBH/GxsKq0tvCWH0spFErxXIAdt51aM9044VTuWY87D6SJbw0jNL4WwotRTPSNi2EExcUvayah
uaMNpkvBg/Xoqpm/t8Oq25Q9L5w6+ib7ST0H6ynBkt5s1NmbwevXBsv/S5Kwrug1t/iqu9EzLK8O
WT9dHEjkKivZzre+jLAHfpm1VLd9a9dbu3CVlwDxGjkgwT9qrfdGdUBfPXrIQgI08wVV36yWzjg5
Z9jDxrUuOlIyc0frkfBFyUq51b3aO05pWq6sVLg3UQ/DBV3Sp7rKa+TLCv9RsDcofG187my7OI2V
iX7SmI3P0DzCTRMaGYh8esMCYVUF66eL7K3gPNlm9ozK0nCpsE1gS8KoOJym7egriCG14fTcRG28
VLG/OcqTbNdft0i3PSh1r9zYGU6y8oPhvextN+hW8iRMF5NV4znWHkmz+lxFaLNM4wSwo553TWFk
PH5U8Yn6VS0LrzoSWvq9KnvDipCDPLeZ3ZXC0iekm5J7dE0S/yLwDqHfiV9Fpr5u9qcuvYMGjVtZ
/6NPnqF4Ym3ElgomZB9nnideyqGukOxAcA6gKiH7mARNp1v7JJ+l6bxCxVfKjo7F6In7eHLu3tsT
1yLqBpLYaQbvltX0D9lesyRZpjWCAJCWkpu0KZpFMENNlBG7ljRwzKs1lf0FnCx+EBGyul0LsAZx
3rWdNfbhvYhfjX2QdY9kzBbbTTRymGQRwzHP2YiMZV1i1fPeVpbWOVQn5fAbuGZu87XbEUi7x8uC
5Ssoty4K36rev7MjL/zR9eUWp+I8WBTpW4pBeLQo2is7YxEs8jhC0cKfftSjd7Uqp3/Dfef7VOXa
qz6ZA6pgCNwNhL0XqMQjs+vZNpKCCTsICGwu85DqoafZOQS55qIcJEu10eAV5TjpUrYpFZSZhRJw
jVRegwxCuEW/86fs/jjP6bEeC4IpX3deOixcZM7hmsb+WrFK88IeV4XNqmn7zI3aM7gtZOJEUN8r
AWtlZ6q6LyjFXT0ftOJCWflZ172zm8KZ1CSZTZLF5PupdgwmkD8z/6kZsaawjDRfdNVgA0DjQLAP
mkiBZ53rRyxEILPqXP4GBbXu4Af1izb7s8mDOzOJWz89YxCvHGWTHGoFiEJ66JyuPsbaAc6Dmgh2
SVSJla6P/lVPmwn3KmvEmS4xz02kdmvdzbMHfLF0uLeG/2YMQGBq1tCLLi5WMbI+3/IhnhX4NPPR
DRE/lFeqfO3XlfLZoNWwFH1rKZU4E9rKRRicnbmSsAw9p/2UIOzWl+GmtpXZF4EeOzEjeIj4cy5B
QhI1iZodhfQ0zKVIK9OTX1TNLseB8L0U/LftU2/u1/1ahcoPOkA9uMRGYd/MxcBS1YMiOMiqPAjD
yaz1+yCUDYWO0QZDndjSlrlWhDcd0puJYyTPQH70g2O29Uq3oDqjl4EyWEB0ALpaeuMkBj6scwd6
aMWqd1vnUPqB+1Ql7TKxzAGPFCgSWd+NG1kF97XHSU484O0TkS6GAJagvt3i58pXzeo7D2vvC6bt
4TLNZ4Eyxag2WRJmJ2R5wTIju7stJ7+71dxpXAYB7HU1IflgzBEmf441NX1o7p2sev5okiWn7M1V
OLsZqhj+aHHqnHAkd9j0w5tDaU4s9bkq2+RhKli5LOAcYhHpIM6HYtBtRQBsqZEPQ0i3QEpB1qe5
PtQ+KCZZZxb/T91Pq2dTzdD8ytQXFfxwWqnZTzaIiHZmgv0SQIMgNq07sMLWJnCK8GjZqX9unTnh
pDTVY5tnqF+g7PujfUuSOP+Z6WBIq0p3HhVeewAHkubs95V+yO003iZlW96x60TiIy2Ttw7DTXmW
1hVXf+RtBXDPW/Jq3f498qeLP+lJZAlN19ZVwsKuEIbK7fRnzIsYZdA5auF9E/ksfzAZ/jEl1gcH
5qde+/VbGk/rF9Eicx1hsL6Mw/OoY42n1dCKFaGF11Yf9jghYflXegYrsvwSRlW9b92VYRfhNi3y
4C7I7pK4ueaGbx5URRgHogUYuuRFsgy7FgSMCSmDXZO5ytUR1a8hUXl1cDkYtGh8btpnzVTMVTOi
30bcrtlCPyGcbFRQapoAWwvtYM3gG1uFPYWg9IuuIa6VGS/RD5Czxs2UP2JG54L0QcFYJ7+Jc5ST
nVTN07Zp1T4q7oRRkU8CE6692JFNTZcQK5WjHd0T9EDVW+/rqxhx4vI66EghKtJHRbVJuaOQusjw
ad2kIFNXvYc/lRMkS09o+Qaqm7rpvcTYTOJba+rZviPUsraJjy8FQqYbIuDD0q4K1t6i3XtTmOzg
4oKVmcANxSJfINELoRMPNSXkT65zcjyxQMM5LReDGk73PaLRkYJ74xgw50PvRVNEj+01OCZlDfCu
2IyGoy/ioCd1HzflSkWQDecHtGSUXv8a50j2dVZWrjPfyxaKUqar1NeLuwg0IJAC/YyItX5u4ILF
WtjiyBAsUbgZDgCO3SMOhgif1xDJyBkG9zGkyWUy6IQc8XUDhFhWe3T4VuhhksyPmv2Ejj1iDcXC
GogYRFP7LVVL4wR85s0PjK0dsGayyjzKFl43lgei4X7jp6fUMJ+GyDIOfqPaq1gg38uqxV9Gmtvg
HWnV5Fge2NWlJ8j86ankJT0GiL62MDKqyCvuA7N4EKJJDyIkVe2ZR8LXV2SxrBfevfvAwdwd33En
yM65YUXPlZJsNbvvMbUK62VOOvLWBEzXVeYiCWzQD0WAARwOejBlo0XXdc25tQ4TMIj1rOa5wdT3
3CbOdA5yACqKTVYcCtup8HCZVWGubezBFIeijJ7y1OvP3khQNkYzw9Eqb9eO+q3DfnTBK9nZI1uK
KLQ+3GtR1V7kQbdRThzKDAu+oAJ0VarG0RhroHKGfSrIxl57kCir0QqQ77exoQVsu+y9adGoZ790
xBM0zYUTBMeSKPZBSZVhP7rdawp//GzqA9hog5/RAOC61A2MhdnRA24EP7nqKgQSvMnRtwMr2VWq
28tQMb6pfbnWQ53pZRyGs5qlNw3cRdzpwddCkkceYzSaVZy1GKGnwZqAhbtNfDtfIaK8sgb/q6Ub
3b+81rQ/Ywa81aACGEITgMGhKPyDdElkzc1j+GjfU+S1DigAWkfwIytczSMsghLUmbAO8RYZLNUF
wUMPH+4Eg23dgS8onOXfX7Ku9sfmX/41uIQj2Oq6GqnPz0zyAci53nF7f3dZE6PC0VbYSec/OieY
KTRjs5pMN15YEbohzuD8NJT4W9s0w6nt3Wmfm862VG1W0ASxdqxUhoOnBMCfmtDeaEGJyvmEtmHb
BS8gktRLPQWXuLY1oAZdeE5bPdm2+EKItdyMY5z4rOSht9CL6CFsy3veqe7aL/oUf61EbCvVeA4T
bAcjEw0x04rRMJvD3VHrtnxdSOK0paWuNb/bp2mtLwOhdsvR1yqco2xILXO1sqxkXff20YeIhAtB
ukgHvAmRjfzpNmGwFWHzqmcTQn9Ffpc7pnvQfe3Qh8o9SlXRU8w9tNAc9y3Nka4zxlY9ghIxd5nP
6yxXkmgrPL06Rv66mlG2bftTjOaVuxNOVpWsxx4108qL25OuNg0ITxcLAbU4NmXbnJMUc2DLz9sl
6rnxIladkKiFdoOUv0I2IcQ3sx6nn3///bV/zLHcifP9CDrd1G3b+TTH5uh22qXws++ZrQ43XeUW
mD15Zr8ky3BfBzqL9IIYrz7fnUWZB7fCif6FH6P9GYCS96CwBURx4miYIn3GxqPNl9lu5WbfAeLp
z/kIwhA3JbtToKg1tkIYAho/qmrrwuObNTtR/MRJxt4GrPFwDopPmhrHhxjcSRt2Izx6Zru/f036
Px6TOVkKqINnxSAH+Tlxqil2PcCTnb5refING7TmBNwhQY4t9YF1Iq0is7l6XJ1BRmzZsvj7YNSG
NTFg8MJ97mxCob+h5N+eB9xl0VIZlWMCCT8aM3XV951+mnp8NP/+Z2ufYnt8tUh1qzApHV1z5+Th
JzyDFrP/Aghkfw8rng81Fl/dttdXOPWhquH55T6zLTAlU/MkgjXR7j1q48aX3Bn2zHWwYDHuY9Yu
+ovSFQvCle6htsdkETmI+aP+v9S4rVg7OtpDWGrqegzyHYJK6qqp/aPmINbg4fln1ekKwxFrP/hT
vSLU6Gx7h+BY3yQIk6QYbOJmNOtiJ8+eMmQbu0e+OCC5eyzBW65Lz0O6xA+7k22NJEDIu8LxxcOz
zaN6UUbjW2aSDAygEC5jZWzXoz/Ym1w4ARu3vFvVUVdCHxzdjd8amyAX1a3RNymk/MReDxhdbTzT
jJjCXZZ3wu8Jh00NBDGjXFWm3yy9gpWeG32FSRfU5ZtimuJcJizIFAW/W83BabOE/76wo3AkeOQ9
wC1z970Z/mxZKEHzkYvNYdyjWVvsiroBfkuYYssUqx0QnQ1R2f2mGvjgoqhhVB1GVHkT7K05OWWy
P8UuMsSSMTD3de8P6x7Nr6VriezeRcZ853btD4H2YMoqQNd2Ggyym6JmaXcFscOGSAVoevDGk6sX
8S4oe20xdmY4EV7IlqJMliNe4TeGreDDWiL+2KtukC0I9Su3YfaSmWT8sW7Q0iMGlSymMm3l9z9R
507v69y0dmZXT8uGmK0qtBsU4WdfIOh3+dTU/zJTfWLQvN/KJnoSNvFqF526TwyqVvVcnkvb+25V
YcDyo8sWsa24mxjIzkZTw5YsbdddLOv/GDuPJcmRLMv+SkvuUQ0Fh8hUL0CMm7k5CeYbiEeEBzhX
0K+fA8/snsqslqrZuITTMAKoPn3v3nPN8WbEgkDMLD7XBZ551pbdbIzP45bQh9XvpeRN+dd3mvZn
7dfHo6OBjsNHaAzvbeMv5k6hakVXtk32PhOmSAoGMb2TWj9yndTEvC/TQbMJHmsYnfgN7dZdIXpP
nxAnf5D3mxWQVbaQw6EXO11Y/Q6NAp2+VJaPtVq5obom2m7djidVPqW8/YUeGqVJbF6dfJEsOf/m
6fzTemczXDBdBAfC0ux/Aszo2rSu+Tzl71M6PCAbFs/CRe7eoTD2I3bKYBm64i6hoaGTGH2hLTjS
hCN8abJgKzqp3n0v6tfZGVDQ5raOCDIbn+3pxa2d70u8NC8xM/9/JxZx/1rN8MLrGpMYXXdcg4Xk
zydGS6R92RNZ8K7EgG9WkIpTbX+SRUapAL50Z83a7CVKVB/x7DAeQhb7DG34bhfuqRKWefw4TI2q
flX6Gb1eddQm0rLqgfOOIJ/Ci1FX2nLqr7pojhmNw71w4g1YgrEGYpp76qZV9fSo3xMN9GNBKfZN
zx2EK7K7ZmXU7ekN5y/l2NE2YzGVw/zlX79zf1GwfVyIjsHhzVFNDa2r+xe9zFoOkBPmPHt3Sq0P
3dyK2cEjbN+986inTX62ZmGFeKXeF4WgqGE+KUtvnsu5C3EvASCekqs+q93FLJMGvrX4ahNcf9cd
5Uhi4ahI4zNmX9IgMWsEqBdTr+2L0aepAvski9vbWkWvgzqwRkccqvC5forw9Zy7ARb5v36uXD//
9H6j/6Fo0RwuUktYf1kTuqk0eyeuqvfCNNUAJe10ww3sErQ9xvYxpcx8KNM8QCdTXd01fjZk8itq
V83PVc3cFYYbXz8+1C6tXcg9wB5MlJXYrbJhyB9ZeaNj4/TfiGCeLwrtXkeWYap0NwKVZ0AVtEdx
N94MHtvdADiUcm0dXCMm075QjPvMuO+WV99S+8g+XZBmSY4DVIPK1T2zcbC7qvqn1hrCiBm9nhvi
TCg5Wn45qpB2SQkb0M1U2OMbm62RvtchirPEHwgN8fq42oYfHLHWJ7OsvMWwFEJNSlApGHQewD5U
F7lRj+LSbYmwBwiOloYHZg7KZ2Up2oARxQP6xfqmzS9SrumBI2dMn97C1F1WDSnDY+EjBNf8Vf9E
SYjEs5/eB2s4u21Hlg+bDzBwj6Fi/lBQRnsrgtYwI/HEKzcOv2V2RBW31Y2a3T07Vp2eGWLVnswN
8yCSaD4tzvJrTgeNqUMlTtGW6Bpp1XsytKAu6GN6hAbMl4aUjqgll1LC9ptZ2XcmVRcWORoeKnCf
rRVqmFsHbhxtj+iZ8zx2QMWy4rNldGRabgm8mkPPDc0Q3hhx7pOlvxrjLwb08qGgGPLAiBxhvU17
I+ryzwj9T1FHj7hevjuFEl9YwdvdHEP17pDWedkCO4LeuHo2tw84pD0SWptLHDXfYRS9d/jAD6I2
b4CdjSdjGOaDDU11gkv7oKVIKmez/FEN3dWwoNJLJ75P5GzdgaX6vSifSI6of9kxW7t1o7dvf6nE
ankLo4dzpWq32RTa8yKS/eI0+X3ijAnzbJEHliX621MyESGU4KRFr3ewUlr/4EmpLZrSDTMqkzOK
9+UaD7SqVsft7zH5Z/+morf/6VRhW8LUTTZD2xXoDf+yDo8kU3LVGcO7RXyMnycLVVyJL8txB9ZQ
KqAHx2m5IPudRpZ742UxwBNLxEFCMOPeStcf5Zya+yIHOJ+ZgMdf6XrYHpgs95hnW4eKkxPb+YWE
SMwgoPBY4uIr3gwvt6qJ9JfI8jQdm3Q8LU4g4gV8fzktF7V/zYvqoCP6fAIRUBMgWA1XGCTmLqvF
rw9qDq6RPdkl+tGcmQGBL8u/lf1YBFjH2EWGhGMI/9dUpuYOT4y2xzyANzRO6/MEVCvf8j6rvhue
h0wT/jq+lEy+4K7NWahWIJSStXqfHZRG1jzKfRwxUMq3Szjq0tuYjcs1tcy7XJvu9zPMf/6JGtd/
UOR+1GDFEIPJv3z6X/v3+vZWvvf/Z/ut//mp//rzp/zSH380eJNvf/okrGQql8fhvVue3vuhkP8N
rdt+8v/3m//x/vFXXpbm/e+/vf0s0ypIe9mlP+Rvf3xrk9PDQHcpsv4Hi7f9D398e3sKf//tmv5I
0vit+l9+6f2tl3//TXG0v4FhA5KAid/k/KazfUD4277lqn/DLCdAtUETVnH9UUlUdScT6HrO3zjB
s3NSRVhbp4ZH0ZM3un1L/M1yTVW3wbvZqCVs87f/fgH+oPb9/oL/7xQ/sf0n/2AYMGnZoEBns+YW
VTmn/ZW/1c7KLKGGirMSiecPbkK0jgysiUdC7vZ9hrx+UgewrmzBcJG0dH3oICOe3VXcPj4bRO2c
ysJ9XIrOeGSi8xXCC3za7TM61cRFCFgsool/GKX6Xmn9Y017+kKqqe4DEAKbVUXpSZsQfC1JSVPE
Mr2+rZk/lwBWIdGKg95W7dM8j9+aIsdDZI1Pfdcz8OoqNoUMe73CEeqk2duRcSofeK3vvVTmJw6W
6c5CNtUzHuk4Iw5ldJbZfPgYexoa0INIxc0Rx48CuXWwgFHyUhOle7FOyZsl2wN+RlKXk1ENlllU
z22egbqIHLzQc2UcJXNIzyW/6nFVgSXDpL3DJVWey8x8081efZxHfC8pNGvban8QbT89w5id9ite
2CBjTgiZfnmN1c3xNaQ5xzdiSY3S6nb0Gs8EkyheUfRWuDDLeyaf+ECL0r04w5zQa83LY0R/4sDb
V3hy4886yyihc/Sm/5HR6hjjA4W+31VyOQqpjLca00wD8fN9EYNN/6x3nx2YfIOm1ftxzNnRtw5p
rYHvn7oEwueY52Gc9uPFktazBUB4r5Fs5TeWqB6qLfDFLi1EwMuhRk9+oZY9QeQ0GXyNOKj58Vtm
B6MSd/dU+1WtQuHYkGFhhHLX+zy7o4oB6w5oO0K9Gz86k5pfkbM/rajjnsxJ7gEMyJvRcuRUiDYK
4P2TrVWI/UjO3zWRChz4NQuldNtztDh4sNrPcSlJ+B1XdLJq84Tea/JNTAocOXOyvHObidhsa8fR
gfVByyJ0QNP4xqKKe+/Okz+NmbMn/DP3Fp0ww2Y6/cMC8ccd+I/czL/0XrnhDO4zhyVBdUCycFD4
8/kAxwgW/G7FDmXRfx4jLGtlhIxRztT3Q3oFnZgg1E+fZRLT+Ur7b2i+e1CwGTC4uIz+zT6pib+c
G7dHRH9G2NQnDHhcVoI/PyIlLfRGYXh/duNkOrLhZTvTpLFSNNPTkJfGUR2RUPRtn4PCsF5LoSqP
UWOeOxQorat3X+qstfyoFaEsSufeFu7qp2RYvU7GdIGf5pUGaneb983rdeyh7g+E+ktgKO5yHoes
9OkpGx44YGtfZaRVZr3pDXJU/FHyG2g1r1ZhBS0Uh50c+MXYasYgdt3OizUmFHqzmYltYuSBF60P
9pJdx6E8NMtiH9uRpMmqeUBcbp3Z2NNQFQRmZUQu3wz1KHVcycq4EmUZKYyAlOTaGWv2Eg/yQnVj
n+HwUdmoowzzXOhHiuwr07T4ypEA5VATAQVtEnktu2obhL1Obrw8OYRmmp36Odcy44LXmGAS6vC1
i/YJrnffzCZn57rEK2SN9qLSZMor38hm9Sji6WnGtnlIpJt4cYayBLbVkcZfeRinX2Wky32bDZ9E
ZyUXJxU9GCWF3pKb3OjgcRvbar3Roi9MOFywR9/IAIzDdMLYaxSuDGQp3lyHaLe6wk+RD8MX2yIO
Ae9ifsymNqA6K44KVhIyP/BXJYwOFY6y4bKWZ6OvFMyTW45Hro+PlT2EPQM7HlINzLvuQrxjYZZB
9TfbaYbaN+CWt9EfNUM7gO4VnibGn7Y71X6a1YovE6w9IjZCrbQXX1Vs4sey+jx2xcGx+/6c5E7Q
j2Z+FCYXyCC7bxjf1b1iqSRsxRZ2ECr0gCOD4psK4lgab4qfbfdIZyow5Dt+PULmlKSTNy7ZTo4G
HWy5uPW5NUiTmHst8pd+SyRpXKKordYzEsM4a+vywnN6WO3o2bDIw8yMdLz2At3e2joBCCNxgwvJ
Q6oLEvAc9SATSWvMNaCMUT7thfZ5bBfTl9wdpKqhM7Q7FTEqamStRgmQqOoBc4R7MSP7EUEfWbyM
lGgElhjfI9e5xGb60AlX4TzwqTW5Bgp3yYBJRW8fTd4YPmbXUHmLiYyKPHpWBiXymbwxn2o2J5eb
P5mVn1h0RyuXYZI7j01Q6Z3wh8EZ97PRhqgtX3op5ifHznBnswNEvbJclzgLKwPsiGJYRLM25vOH
P3kddgDi9WOvaz+UVmv8eeV55mn0gv7uM2C5kmZLte8UIw3bjLHk0tFgnX3Rt/O9MGBkLnl1a7JO
CSJNdcOoSj9rgjSVkVEhZTQxd0zu55AsvdzrFw5YTcckQ6JvIvti8JQxrfaGRi2AFt2XTpTvygop
QM8u1c6d+Rx3RXdolR55efFITdIz31XJSkD8FS7LTAxsX3+Kx+U7hLfuYOjxPetcIGKtmu5Tqsw5
JXajNQpCRY2Ra42Vp107SD8O4qFE0fBId5/Hyv3UDyaA82Yt93PFvJ3pcrqvO/OsZspMF6w6ZMWq
MX55wTCH+jjzaUjKLRgAQIrtEVvIwZgjW+CCu8ksgqkmNb3UCW6epFDM/dQYP1DpGzf9B8zHmpqh
ZJw07QxT/JrS7ejUR77ZJz/TPkXmst2MqNHuidUdRJURJjZO6X5IE/9jjWtIayO7jiKjt3Vcmdjo
FpkeCiyffgll+WRM3Ws9TdkBJqrV0EbqVPnalMSmdvSSOElXxE+P2j5nCugTjaIfs+3O1YzltGjW
isgfcUs0VRyFn0zGq7tB7SFBzeZNTpW9+7gjQcf70J7qm213J9rO7aHr7e4wMq6t17p5HLvI/338
uzSwIRBQIf2IrY5/vqMYQCs+IIiHUHKItOYWdcK5u2oMT8wBPdPEUw9FQiC30jmaDyTjYZGK1lI/
Wa31SgYGvslIz58sBh1Gs/RnPHBhXdO6lW6z+HZZJl6rjFsSs/uCDsE6VE2504vVvrR1QNaZFtiZ
gjp9s1kBajJI7SS+aEIads6d7AgsRj3TDDXREtu/pon7L5H5GhhAMc/oK94tVuNDPjttaIgZpJ4b
29jy+AmqEvQqEcaSYrO66UP8M3fz6rHNyVeL6vqbGjEO6PThkcBQea5YTG7A87RzOqz0NkFDkEPn
HgswUUepmp7opYtIgQmgMnFgr265mhIepyLELYtTT+IgWK2lPsOlNXaWXrwp67BsYXStN6x2fLdj
97qkKgUZgO0Lc/uJ6ErJZvRA92MJOGI6waK23CaDYUL7qlDVl+h0UFXdJjVprw44ah+x0NsgDS1g
+NqHo5RaaALkOtOyuiA0Auo7onwwecV8dVymXR+haUN6xQYBScNrGQEgsuBmhMVqHu2uK3wlw55Q
RfN4UbLpkdGszcyIz6ZcQQC8KWjYaqpAssU+F2R4muuqHlpzTEFboTAqSaXnGssDdWQtF/F8zAYt
eox7H6nPXnec6EvZDLpPklC5k7P6gF9/Yp6vueFqOlh3miIcl3gIu4VjydhLnndswDh4bWhBh/W2
wKbbUjvEWRNaRKP6LrfSUQzQasoVL7wDrd8AajX1DGowYOdoOAa2+A45UQI4UDrvecG+nWuKeOlH
cRpcqqaCkpa6pfspAEQ6EBhuCLBfeDjZocrT9zlW5X2kV6znCHWH2Sr3cdx+Ap5l7VNDjr5BstF+
agnwHbe3PZ209LZO8+d8AnrLUqSS2RDTB77JVjnWS/tA7u2vVNWbA8pTBNkGmAsV6n+S3LA2shms
4kdsFWcwvu1eJ7xa4SbjJgx4oHO4bC8uGei7wiYPma3LsBZxqzr1rrLsEp+KFq0k0swDWYpvzC2/
4fPrzm1qPa5JW+FVJsTImQcjrMsBhg9w0NR056dUpX38IevQ0aR7uWKRcRJ3Ow2Q4afe1kK3m4IU
bNWd1jHtNitLma21FVgTPgyV+rPOMn58M8jYXbycExnE+Vhu43qT3Z+2oraOx0G2RDRirWQd5pkc
5nY2iTivRl9aZn35/QDZpfb6VBW7lCGqT1MUKHBKFlC7rkOQUg0GahX13oL8OIyg4BwgqWNacbT4
MEY0+DpiOppJysBu0FtqzZzhX7fAN5fFexRZLgbDceJHcbYiuDCOqY1qdNak56ZD8+3jqizjeLmD
xrsAgXpwm7YhZyXG7DibzU4z5+8JJySk5V29qztV200ulXdjLM2usdsvGqc7f0oZVlJdw05Ka+GP
lWW88ch4eLIhGJCaPhisvNzTAdJ83IzJbtWnk70t/dLpSZoZmha9TX6s3QnlFZdSMk8R+5Zen+st
LhXalNxHCHu40teDq5TfI9WF7c41Srfu1tHgVPMWMTWleT9aT0RxZqGjFOdYcX/Mg6aejC59N9L6
O0dc4zz3rX0QGueG0XHCrMG5M3ekB0/5ZO1cIAav0wqIEgOYHzOWY5PjVubr1r6TC93hCHBfpSsF
uO4BFYd21MdRXMZB+y4WqpzYcPGcaVo4ANfx0mpakTi4emAThheMieF4ikptxRAXZoFlTR6YsiJs
SU6ODAzSBjyUfb8xqs1Xh5XtNlXiSacRoQgs2EVUxTuVqAbMrfVnE76BH1Vq560druZ5ftVkEeqP
tbScw1IO655I2xt566ZZKgcBhcJbBLSVtKP8YK/QTz9sMau3YoyTwHBbK6gs1nZtWIFZU1xHVvyt
LZ3uOZfas3SW/TC0BRHWk33RebFCDvgaxIMY5WIGgsKOM7HvDeMX70p6aptcBGWtJ/BJjsYqNgdO
pXta39dHOLqPA1qsKK0tXxul6WfWdhe41kqTgQUAJsx3wof0izksndcb9lnk2XKThxHW+RW0ewkA
39UPaqf0FyIcrvUQ5SAh7bcIg/4jWpVyT74Fh0TEmVeVmnuXExRKMMld1rnrpX33weYhxIJMws9U
uc/Fgh1B6+hnyhs1QH5xEDfzgw+LwFCamPlyV2nkCLstTg2GAB/PC4ySquH8X1xhyeBEZQQWlO4M
E4hJushJ4P2o5iotsoGUM5KJ0CaaFicHFOfSk9TumB/1dG8vvYu0TQGX5jAr2T6sadgZRv4QJcgP
OvLXwkHWvmPX0GArDrUM9H7mGnfSNFIwatRWs5koT1NFNsLU9Vt0IrjStNkaX6sL8VpkyWUjfnGg
EEelXkYYenTYIyevWaes5EymXHr++FcryiAasXa6UCw2yShpv07dXqjQnIMuxEOaqtkT/cnqwRxK
TmgsBEAs6sXT+Fpgz8MbIRr5nXslv89q0gU6KUpho+U7cmOahxY27CXSJJGHo5ipRZWkOFPq5+fK
YbPrnAxKHHCTU1cI1580iexZOtmP1UIjCfi7fKIBiiRgGUQIZyr268lP29ImhiH6Fg2yvOAg5M7C
NhkYQ+acBrxQ4Qj6Al66prxMefWFSpe8+ZysQq9sjzWXpF+4NVFaTbo8CEy9RGBFqY/Rqzzn9B5i
fc6fSKpa/ELPdZ9Et9mrXIGEUSsfpq3ppcw6nBNmdENlxft0iNOXeK7MUyV5LEqqJi+s0utlqeOf
F0QU9rPa2vZz0kIAU0RloasxQU7bUtuzjWeP9ZL7KTK9s1oXnFQ61sYlC2jrtq/APxM2M3OkZwYE
HXc6BlIneh45se9QxGWHIhkU+B013pLcOX486UzHMB27lb902lV3OtyS27UihThyGiaDQ2vuTYPu
/qMJ2WhWviXkRoERaT8ja0w96uTi0EbjwxqFi0ouD6cvL4YEfhLZjD53chbqZTsLaAZSBhOAnrSf
VrtbLx3dgGunWE+RTZXWYrA0akXdidY1Li1K1/dsTepLOrEs2YYqae5pbLxdme0xKK+Bmab2uYbM
7sMAHExmm6MOjh4N9wWq8IysLI/8eZibIHakRgXPUxIpTlb0iORjOv1LRUEBUiaXh75bb5ZNaHFS
oAMt1yHy4V2kN6WHTEga53QlH6oJ1N5pg2qdSsNLEaSuY/QEFNq5AFTqDgULOrutOu+J532vSreB
w1cAB0g5JhWjUPbRoAe46cpzMcuItiuhsROKr/PHB6PWmFBN07M5avZ5nFSssuU8HD4KEKwOpzXu
SkTRszjpWLB98PbHWjNjv6/UImgZN+6pUvQyE8G6Tu+NWz3NqKKnSoFlktZvsd7XVA9NHGrsUDtX
OijvYpzEwO2MUXeOiknvR81mm6t7hJWomy2gvNvQ5/1nKDafuka9Dmj4PlXlVbOgapFKh2mrEnBz
lXSnzop9YMsgF32hQGrz3rmvSBGod53HwXZX8M4rgKc18Uwn1c9t1zx0iVmf57b/Cu2S+xsbopXa
KLZh1R8hShLtUL9EZb77OEjWfcm5cSi/SoeGTt9vw2jwUI4hgfblPH3sQBuYpn5L+/UdYiDi7f6L
MhOcYln2ETPdNUJLv1uIpvLKYl4R8Vvrfq0Vy1+KAXpUjWGrd0PeZMXX5/HYKKp+qZXxURKzCUK2
+pqkyMsL230ztyNeWfjFVkrPRLfxGpdMFDImplEQscufqjPDdXoKsOkyGFT0myIu2hJ3DkdemnmM
anYsNP2uYBlHxy7JzkzNwkc62O45x2k7pyk4ARZKOFApf8pQN2Ukf29qG/UlBr7p9U3V06Gp1fDj
/ad0W4JIWV3fMpovCt7IvaNtYerFmO2E1VE365+XkiJsIe55pAt6cW2H032MHK9gvIDyyggbLH/X
BX+/GCZjr4DI4VBBI7PLTXomom/gHqp+zl75kCzhRHyUx+uoH6kE5ztBmahXO1SVnSWD0lp+TRqE
np6VqYfKu8OVZe9RzzL6VAnUZYweErueHeglZQHZsawKcP4oCRziL6ouUMwKrbADhZTgZMxgqf5i
TRxn5gZgW6YkwAYGu/VjB669Bq7NWSav7Uo6dXnWHdKFBwdxYFBJluyjilcBHQoeFiU9hToKF6Ig
9a9Orq63DgtJhZuffl6MOBDDeKGhs9UVunuyBqtu9NHPPBsDzsPsWWpJWHTaRr5rtoCfKtpcHs12
xWd+zb5r0V5y6Az/sivRXpQiVp4HhjtWvWAn35opeKK/MvZ4amaC6fBQjQegD15Wdpq/WITXlp+t
hG54zKu0afjti2GR6t2lp2XRxt2gc7qoyAc8ma0sAwEx2V1VTgN2pR6SOMooscQdt3mC0Nuh/E+N
fTH3q2dbtG0sg/4O/fchLGEcICMhW1yxXvOp108gzXVv0uzqEQfeLm7ME5WXsSuibAzVsZxwlvHo
M2FUIT4slG9viRynV1eC1WLlWCsGURkSwIUYHHWNg8HRC0/PW5djpmi+OVuMme1WU1gVIg3IOKOY
0l5kI9xjjLvuPA89yaXTap24Tr/OtLNSuqAfnXud69o2WkhBMn3qYRIG7kqkmOSY69bEcePHcz+P
rnODW8LZIWIaPnaTgmwSzd5HR2LQWcPtjGrLydaJPL6pO0zMv+L4S5ZCo7YBt3iOAdnTWZvVU22X
JAhDj07uSOHH8kWPy0qeK6b3nt4SDEmSLRYKfUie+8WofUzEdWhuGu0PobaZ2tdCjeX+o2hJtPnR
xpu7c7ckJHByvhQQcOkagTqNRZ/xuJ32jGUm3HoCtceUNz+afEpGenkhWLy8VJby2YIH7MkO18VH
NEvdknsKWO4gpXjMRZ4Evf7LUaR+qOzx9YOeqlAekdBmr+EktQW3WGyfaZPecbBXJyx57aXHVKEu
TXyC9/WqKnG7r+smo3uAd7Sf0i/s/9/rVrrPOSsX85LWBmc/YIFZjd6na1OQbtv6isxGf82qrX3k
avuGuanX6DzQzh71LzgXf+Q9h2+qInHSMsJVcQWQzJkPE4iFyiudwfFKKXr2casMjW5BszPX5cuq
lqdWgwQsiW2iUzQw/40YseZNbX6iBDqMNqyyaRwjfNJqdM2Gjv6Mlp74yyT7uM760jsU/RmRWplr
j4cJpN1dZuVr10xYxlTtpTV+9uiJAzu21fuatRd3SgmQ1dJyl9d67RsTXTB9lZ/QoUY7vSM6ZBST
fhZa/Ul1uJxdHdh/P0SOF8/r1wK0SqibX/U6t9hS4X7bRHGHYpo1juIUKC4645Jh4EntGx9h0k7X
1MCqJeNIprQk9Bj32OKlLgp1/jK10S9YkRwH6bpdnBFWJkvp16rRnuKM3k1eNTjEJzYW3iJlD0yy
v4/GSIliXrg7xDVLlSFAVZxj36eqXVNn8ArwQnGVOE8z2Ru+O6rxbs3BXGbzshDpnHxV5BLv7bGN
A4H/zW96XTmNhd3RjGOVdCUVpoVKfwdgFtMULpuzS+hg8PFd9kzmoircYKO6WEqNJI3ho9+snCcM
sM6OvjwMJYc0zCz71lzu0ZCMx1hJNAznCdsJuY3ch+meWx0Qm6P6hkNKcJS8tQq5jhrOoWPk0DTh
TNQFjLAaFFELfWqXWn6okp7QqT77YtY/lyTOmLXVNME3lX9CctM5HpKWvb+cz/PEiVFpnUeObzRh
GQGuHYJqCyjCtbLkrpiibPGGTOFutHE8zV15WRaRM7JBAApZgIJkczpPIAmxsP3SXADY21g7z6jw
3Xx4iWTaPTvTF9XS7taQMtpkGQmW1PkxFnjAupSMzqTT5fNste6ZZs5dQXVP6KR8ivWQBr4L/rcl
K2XF+0O6O/qx3gq6Vn+rNBWktOV6purmu4Do7dJbCDHDArLEvpz1B6PHZ18k6j7N4ofMHJ4NbTxm
HD7CcYjIguYytyyF2JCeQEdF5IyEOUq0UBpqpb9Kzra8lv1OKAcVqf0JPkOYJSpBmK5Iedmw69RG
vnOqEqzAdOii8dHOM4kEIOORjOVPoYIyzCh3GKVYYp12okIaKkr1VSqU5gzfHbgOSNwBOTA+UIqS
nvgAjGpXp0XzqjSpxi1D6UI8BUgWUJpTe1HJc70mieVeP/4VxwpU5sk9SmseMPwVgF7Rd3ydYufT
FNMlMPWIkVibxIz2+fDxr48Pyopdd9SUQzV38S2uyuQwy+Rnq+ukSPVFm9yaaDoCvF8QqGxfA/GQ
3KYeEZNEa+cxbc18y7IE/Au7QQRLBX77+ICxAj8hepzfvxati9h1kgmJbczZDd5cdqP0X48Yuu/5
TN7S//v6x7+EWlvUBAhMHXsHPJF2ytA42cm06gvWB05odfvORs4S29rLVkPmvlSwoWXjrO74+7Yf
j0Nx0GkIBzhBR3osOYZm13jVFpe7R+Str6rFYVTyjPKrqgNtbbtQuBS/agqEEsa6CIkKmp5zWpOX
EWOyUN0nC42+vxhpdtBYESJJv49e/L3klfUVFsHeKW5pRYdMj6zXiZOXR5bqJxw/v8Dwfdan5MDJ
/0Q/WTKUWDg8Yzk05aLvOz2l/d4ZZzEzWgEQSQSYPNnksiZy+llV3yxrfBMM/4a4EwfQANrmcirs
L9gSGKslYH9i6+IuNIs521G1WcSnJTCae+aoOQHEXuy2mb/SOfMEpzjb9YaaDJ5FcUcvMRMMliQz
ziQ6J6+D+G4zL+IkZZzqCeYvIddMbca4DN0sv5Gh4PjGaIHcGQoyfTMTdwLKN28eD4ZRzw9GRwSW
YX0DO3labAdMsiiRVDj2Y4EXi624u5nruOPYOowQclR6a0ZUMo52lSOQp4RilU50Yg6PgD/gA0Ce
4FQ63JTDXMzJF91sbHQr1AcZRSPyZPp4sriAlOo2DcM3JHds5VXPstuGbBo+rWMS1Xr+plpsp8L+
gGmk8Kr6ezGaE3JDHT/hWslAiSw/s0MeB2xakc+evdxnF4En6SJxnWyFdG15pL0If3Jz2jY7plbU
w6VdBNrQc/TdnkWn/1yn6BN13upBenx2GztI1/TnLDzCvbgvOjgtGWwbz2jsHzhTDa8ucjAzzvRU
NPkNl8gjs+PW16SmYtKc253VAZ7Sbe4CYEw9tiQf+c0Stq354jAmcrFR7oxEoFZMSG/Kf+aDzdS0
j7eGHpnr9I7TwKytA26DJdCjam81lfSXqa9DdZAnfvp5GtveV4b2rGWL64ED6Th3Gc8JbkoPewKU
sYwkC001aKd1X7SaTEUTXwJ7x7sJ3YGyfaflaonFJwcbb28iXQJ3MfPmlSDde22ftM5sd+UKJjBi
kKQr9iNBUkwUYruh/wvheozhrVbJTzHr96Gj+2hEVaBXiQxVomRkm77bxMuDPx0ChpUO1lUMgG4f
QzRRMe3Y3V4zKyBpHF2t/8vdmS23jWzb9ouwA33zSgJsQIqiGsuWXxBy2UbfJZoE8PV3gN7n7rJc
x479esIRDEmuMikSyFy51pxjTjZT+tLd9RARGEq+8r6mhOtNChe4zUVV9y7lfM+AHm8yU2v2mJo2
StPhq40lVb2yEraRRAQDXuRJz7sj4ssDZ86KKZvFEKahaZ/Dx1wqeYCPV+zknF07ez2TwuLdNq3n
+XTQ2HB0kCMbEEdPtk7Z3I27KjNJu0hr5oaIdQFXkXFTIkxCog3+QzCgxxneTGwVsdOeY5HmQbtk
G3ybKaSCbdnamk8IT5AibwoIy9pqSv5Qu3geIqtYtosCqyRlrDMPONNjjP+BXdHf8jTjwjgUs4+2
tAQMNDhWPPVLX+QAbVpK+xzHYhmp1VZpvs5ZbWzLhqb9ggAaJfWH2tMPRUkvRWgi9hm4Pw1aW23E
rqxNQuULpivzG8qmt5wVbeNAY4MIMh3JSLcxJ6mfyaOOdnQwNu1kvAwS5a7zXA5av1uqXYRa+wDb
864uGdVGNo04E9NTpdUYtKg3TWn1qPuh2y0U8aorEd02nwWSl63sE5e3p3siDiveGBVKyrqMsVfz
odqqvTO7/MjB7mOW5V/ggNfo8L9XlZgDktSTvep6z/N0ao3oVWcl8nvGUTt3Mh9V2vWJS3PZdDn5
pvmneiHyMm70v5o6fhm46zKPTPQsnyjU6+Vz6ZXfnLFr9k19ikb3GDfiFVBY7BMgwqgBnKEwaJ0C
Q9+5giT6sgdRpYxXrQM7milReqfyWZRY033QnIhGsvpMv/Qr6oDPBB3jk+/d7+PifYssNty2UHZS
uOqf/BU/m5pWcZrjGPzRsGV6mK7eybjbujTcrMCLPeS5n87ux8ZuepBzSK8SGZMdQzwzbQndZO2P
gryYJHPCu5yDvj84dObNnMTogjsMt4vypxf3s2v0x4uzkPVjokZmbnrvjC5mtCROwiwhzDrXOIq1
/WV7ab9zEjOgRU8/v/DuPGNI145WscXR7OwWGCA2g1lFoy6TS8QRhdiXHqDvXp8f/yA2/Nmc8uMF
QlWz6VvpLIXvI79Gsh6GjpzK0OSYBz5IUE1UyS5fUmXf8sK3SSdJVY2YOKqFRN9kb/E21X/wRP2i
MeYzdFQVayhiY0xR7z5DDc6KEiM9DFHTMKRY8m2d2n5dWp9ruL30cvkwG9jDUV0Uf5A3rv/0f3jo
6xvgqh4eaXTO6j/AtNuYHEzUwWAJ15F0x7gQwpQbWNIrtsv6G8c2IbudU7s/pO4/Kd3/rvPU18/+
3TNrFusnV65qg85952rWoBECOSlBGaRpS76IGvZSwYzaaYc+TvezLFm2uumZGOzvtUNOrWte51u1
Vw4uHcP0ezkVuQ99gP5bNWE7wRIO7Wcks69+K22KeLQOf5KnGtavL9vAuOU6mIy5ZN7LU2egFb1H
ZRwag6C/oiyhXBUENUMHPye342pgKECacUCgZy4kpET6UpwR4AoUoPBwUCVmUodNkTNzV/oe0XU3
H3Kd1PC+6U+D2gQDDvi9Yyh75saIyJevpQSuKzsQ/S2jiU2J4OLc6AlaOccG5tBlqCcyEER5eUfh
rT3//ib59eokvZQDmaviS2XI+O6DqiuzVXmn7XCgb7zpuIE3qtEG7Th86gwqwVTQANac7KOwc3X3
++f+dXXjuR2NYD6b2SeS4J+lt0WEty/i9Bhqqh1Uy9TtEGkOQeNEvrO2TX//bL8uV66FGcYl/dOD
Z/N+LbV7Q29RS9phqivfYC5+QOO9uXX3c638PjXRt98/380P++4ewMBpqAAPMUXSE/j518vbsqXz
UVthHhGfSiTqlpJ4r3Ww2OphbXasI4K0pu0fK49NIypkXga7be3SBFxHXq1wwKvFzeNNNFo2XrYl
YpUGfOQrtWVivOUu6MlVibs2pIb2/rB8vDPd39YP22L54g0jn5zf4uffoErHaJYwnsIkU5wtPYtq
n3Xiqg1uHE6ONx00TflkMAizPV4ugqph45UTPbZVjihdFCJNte+iId0U5uwxzrCBZzUvetrEzwt5
HRYpbr9/0//hcsYDzGiXt539/v177ukSsltj6SGtBhr8FtMOkPDVAQXgUYtqza9WowOt8LhUT79/
au0f1jyuZMc2aEDjkX6/Hzo0b3nuUg+n1T3QVsuMNx3lzijyk2YwzY8E5iINqPDGzAiWyFdNrZhU
zJIOoOA/vJqfHWC3zw6DjAnkhDAF23rPdBjVlKwhz9bCwm5Zr1b10LJqfq5cf0Ahmw+cyrnhqA8V
B/Ls75/9hjX4+donatGxENQ5DGx+XVaYdblqlahho6qv9AQblCMkHFruvjSKxyVlBG1YKwA+Wkc4
ahajRY4ZkiT2ZyfVD1GhaF+E5hyWobbuRyOkc79NNdFAaUHNENvZuEtXDOhkatclocRoIjOMvUE7
YR0cQwte9EDI6b5fwxD6hJFbg6b2EqdxYNBn2WAYsXZlS+ZvN9tekNYF0CGzfByN/jBA0T4xlFgH
f9asN5uIFexgNqhmtRlAnp3oSL+IMtp4QmMv06rPmRo/QujodpnHoFBq0QFsARB4zU+dmFyFTLf3
ciIoNW6Us2aM8+dJGgclQ5WklPmjUCjcKGrPHbkTzMU8hp0dJ6pswF55A5dVTvHUx/l16DD9jgmB
ZL//wP5hw/ZUjFDYlQ2dA8RtMft7MEHK6XGG9RjG0nRPSw4hIym/ZAmm5bFXTy4h2yIng37INA4y
HaEaVVY9D1NkHdVFMFymBRu36Ir1odh7Gtw0Fy0jw5IGnk1rfbCWStngUND/8MKtX+94TwUjqFIe
e64Bo//nNSouRmQr1IDhTSZqoTFZlPn7EMfWl7IUn11lDouCvM18WSKsTwUz6Wq49h7mVk4PGi74
vKT+Ys1KyRssgPZ5xO7JVkxbhp3GMY9r+orZS8y0KhiZ8q0OVSxHJB4vHWMtzQOtI5HXa0ppnoyC
ST7h0XGoTc31VllB4vDO5RXHFAujN+lBoZN3ETFbPpml8TARjU5o5F8iQvTsT0XKpJAl89DSwRMS
Zoby2TUaTCklLlp0WPx+VPcG7/B9GU1AFnCDHeoenZely9ffXxX/YNfxVPZoVhENM6n6nrqitl2y
jMS9hoV78Gj2XACvtAFyNvxFXoG5syd9QltVozn+27BoHW07JYgicjKr9yL/w+qurWacn5YVyBPr
+oqFiLXNfP962rRjcCnmJeTjlUcHWqfrgBCpVXFJCVux+4e8rwhQa9A9TmqzSxaU6pXD4C0lOvs8
pFryh0r311V/hWFgHVRtUiaopN7t8u4CkiKmeRjqSWogM7U39OgZGDJvyBON9oyOvM6x1fmOfv98
tIt+W6qjfjI0x/gToeOXen99LWiNNQIqKF7fR3WUuHMasi3n0Io1fIG4E45dD7aUMeBGDnxoka4j
fWXu6fe2ovnOwGtTJBhBPLmAuktYR1hlsQebfstpl8Nkmp2WaflDDIr2jnrE7mRTUKyHEsxNHBDe
H80IeU0nu3FkqAgdXKTAjlTG6hl1LKZkxo4HGrCSJaaL7qPIOyjevq25tb20TM5KSqgFJhTpWB+S
WIijGKFdCOGW52KWd8luQuj72LQTZmxPv/Re3+Bqt8sTE0sMRxLA8MAyXOdd48/A+oKl9l4Jh/tG
SGm5r2cj2ilqX6KzIkzXTyoE4VZm0lxchdVJG5W70bVQFtrd3kCpb3aOdbRaY9qIuXSCXm+7TYNZ
6IRHmhdg9jtzcJ390BWrisypDjQLDORBtrdb6ir1QW/N99zTmHQXGdIbjZA3Ki5wOas6TQZj4dtD
00NZGefa3N8OIDUDPdSvRn9ecEviDqnse2DZlT8G5eDoH7SZcj7L4w+l3rwWHUfcOC0CeLHaEQfn
d6GiBxmNxd3Se7mLE6vf2gMg7NsimtE0PKnu+DS3w6taL3gjlECitDqnmvLY6StzdkJL4ZjxXdx8
ZOCf4TnwvNAW8+F2kk4j8X2qULBn3si7wU6wrZZYu2hFyh5XRofOtKY/1By/XvyWxkkfv7EHrNJ5
T1FPwfw2qLm6MM0NTmtie6uhG0mAAzh+pWWAIOf//u634DrZpmMypHCM9/VmH6t6P04EorkEluyU
2rwrhtE7gV0sjtlI3NfiGvu+hwO5qrJKzDw/9ArWYLvn3y/W+rsDjkmZ7rg6OyFmMEv95Z6qsH5o
rSD0u0U6eGNYchOxBVs0bJH97rFvmEc7ie4Uc5j91a+xAK09WrXjvWS5sksE3Ik1mDxNqy8UIjSO
dWXbIHSclJLayWOUvyQPBuM/v0aZvV1qsbPyLqinSf/TSg9u6ue13uR3sQ3bNvhdgAlSwf68sZsF
k0oT0XZIHELqu0qihUtpqWHZZfS1b99jWQTgtD7kVbHtmjk9SidawqzHCb25felGSJ7A3sK4nwk/
m6Z8CW8PKVU8EveJwhOG8O1HllLTPKR1sYnbfgkBHjJQ6PuDgRCOIUhr+HmOgeJ+mI+iXRimZIAn
UysD/ZQ00///krj7QIlpPOMcN8IscefAsrvvpTcrYVovE/t7N0D46CJrW04ApQ2QloEsjBLwVX7I
lIa5dmZGYYFcmywcfu3JrQhL58tZnBsGEmG1Pty+8rqUA6VaqTziTqZYNdSHyuoxy4jsqY+ggxVR
Gx84ixaHiRRlHUB+2U7JUzuwabGKoZhrn0u4KlZLPjgjqwXc5oekjK2902JnY5aAXlyx040ukueb
M/OH/Qq9IJa7eNhaE34gAmU47xVme1XSN60XYUQk8WUxEwpwkU47A5vWRu3q+FBGOVgVtCQ6w43H
TBu1Z1K3/A4tS0CUG6OCggGrNpsC0Eme7gtW6e1cuu7ZKQ2f3jOZtqa2u5Vns2yuZhYXQKaJZSng
yxx6jGK3V8kM/K5i9n4cUpFuVaeynvpcT30v52rg+MJkHokQkbJKf1aMejhniJ84XDRI7nVz2Yqe
XlNfjdcoatXnLFa9fYx2WJhe9ITnf5uDm9qoSmuwL3WNQujSTe1n3sVVXBD2imC2zlFg2dK2jze7
DtuWAhGD0ZUiRsQU5ERi0sMuj1vrwDUYb0BpI14lqH2fTILzQsdx2rPietd1f+GdPfSG1J6lmRub
vI0VPKC05OfaKs+oXFa1k3W2cpRnMT6KfY/IdY9zS9ukPecnj1w9H7z5M4Ix+DqoayCg4YfMB5Aw
bqow/4lf6BHdY7WiDaWZB7dItDU14BBz2EejvuhBH4lwTsnYSjd51WqfqtJ6Mavyk9vFCEuHBF8p
rvijPoidMgJhMWINK19cH20Vi3+T4OoTo/4R4Sy1c1WYgRRmeugSqGr6JhvEdOVlbnobe/yPDqWa
Izt0xWPdolLHSPZ4M6bOqyx3ar1nHX0XQxh6mRal37kii73WlmFbKRnRPRJ51VikH1HCtvvR5TK6
uYsjFLZXc2TCpKR2+pdI3tR4sfdepxV7maDvI1xR31ZZUmNr5biOy4DrddEfFpQxzxKN+CYHhIk4
iW/BM99h5CEmlhoR3QjdBWeQiFoSY7qmAOywJmbwxFI3O3Stel6Tew/GiO85KzAvThj+wELPCS7s
yHhEL8DTL+Jp1gvHVy01yBQylk3bBfrHzksEBiPP+mjONvBaRDJb4HgDwxOzgPXJhLUqVv0R1luf
XNVCxXKKgKA4ECDnIRqK1613jhHbqkggRXKmWZIczYxVqFO5ISpjUHbCyDu/RzXijwyw7my9o5lD
qJsnXTZ8hwm1Vxso9HAWnOR+zr81OVJRtH3NWU3TVZmC4aRAWHn2qgdOKv2ZVm8R0ID0tq2TGTu3
vmVX1PHRHTuqTJjDz9S129qtzAcqJiwrXndX9YN28QwlwxPxiHGHIAMxsMZ03VL4Yw/NPDIneeL3
T0K70rep6k7XzKrmKwqqhCtg2YzSIQrQTNyrEnfafcPN1HKc3caIMcMUH/zawJXh2CrnzMVPHDMk
G9RPdTPRk6vkc657ETvlPPt9E98jIHaf8vwvNgYmrJ3hhn3JqYeTZBvr2DYR85p78pysMRoRQl29
SeueYZhoO5XwdSg8VRFOBQxtwEtEJGAtIR9rrsQ+LY2YjKp88MWaZFTX7mOnThZv6VsyxEcPnwx0
TURwM+L3XcpYe2MXGuBLMRJwlH8YOmM74bY6pajJD+PYhEwZsxMIbncriL3EA9Kga3RMysqGJeVR
yeNdAw7M0Wrvvu5VZzcJFRZenj2YFa2+vuHGr5vK9BUVT9qAwhxKYqUe47n8wJbPQoVGlXdbpdHn
gftGQ6jrW2piDwvSNPoFw+B9PNibCf7+bZqaNaiITLc7NXhw083g7ZW24W5WrYuXGd/z2PZnA2oS
ugBc0tZkBSmqqSpm3o1wtj7NJeVyG/l2ZX6O2pm49cHSd71rUTcX+T2qez6GjPCJDtIDE2CJ80vZ
xwVGAdxiy4WRJI02dfF8DTcxUWGZQoIEeerR0uKV8LT8JAhCHlTjwrEFrRp8mnspDJz8yFrRJulG
4NKz30+98GtHd88I6IagBo2+Q7oFc7Tjre+LeVe3+XS0jBbP+fpPMxROt9pKa0G643JzEGnCKhQ4
LKEua9BTq8fZ1ohhVCmsSlCdnlqWypIcj+sy19VejuSWLMLGcDLmWHyiwd22kaoFvJNZANgVL+Xc
rZaRlIQqiSpvmbI31Xux84uZDs6rDW+jAzWJX6s2N9kkxydUatub9rfOwbPNifVWOjaqwqxIjp7S
g/xUzLuyMudAjOLKkfKrnrYHd4Q5rKm+SSnFwWj6ipwD92HZPTgOOEW1JmrTHJxLkccXnR73vd7N
r7PZRH4RF2e9U72DLkoVnBlS2xh74naIpbanRAvIULEPHeaJjUPrkl4cp46ECAV7ps3Qd3D5ias/
lnmr+XVrPt3GMkNv5EdbETavu/psqCg4+tE+91V7Mlex9RSj2ynyc52Z4qjnA+PkCHo2KwB5F56c
DgbPopWNPNlVvU/X0D9rtE+LW3xt+8y7RMiCDBo8+34R13Yycn6NiKT6aBnCVIv8ZDlVs9dc0Jch
KTYb5cjkGciLKrwg5+1IgTTQCoIgMGePtecmdxb2CW0GtdUKsroXw/JFJN9uznK4Txu3BYItlu7c
uj38MA+CjAem+DYM6RtD2Qxj7retpvkT0tZgSukR1TSigatycTiqhM3VkJpZag8N3ZFs+Eu1di1i
BFNE3jFFU7JJogYeJJz9vVmtQZoN1ne5WhhxiOITFgaDuuQL0uLp0PTGFUVr5c+ZaBABDBGZUB46
eazRW611xTnCnrlPdestjQzjzlq61aiUHXW1+BRN0twxD9U25KwqWwevT6pW/Uk49pNXEAZnZkoY
QVxGs8cJNG/kU2V06mkwY58h6rztZ7OiWdwdNGy/OqX5I72955KAPbC96FVklB+LtLAYb49jMDtG
ckFOsiNlsUPbhx9SG3qMJ3JMQ/qPWoApowhpC5YcmK2rraQvLOMilDSP7hc2YwN56xE8PwtIn1+G
xfLuaZ3YKQLKlIkgAkvGfm03fqb71zzYDzfACezm6XqrQxFN7wrPSM7U+wbLOJJupSU/WOHO9xWx
qKgLYzSFAxfnYvqm2Q9HRB4doVfu+KB48qjia77rBwVmZGxBGbLsfF8lzn2mmmKvlAWmmQXhHcwC
hCpd+sUZ8+UIax/Hqlc+Ci1nQyuVJ5KSmj2sbHC45JBsybvFDJ5GR29qm8dqAZSgkcjNzhkfoobn
msb842h0T205vdhEtD7SLUIP1eT6/YjJmvYQgJk56xDz5W556HJOLXibsOaNyynt1OVeHwAPiFIq
n2ejuMeJNNiK8z2CEy7QVr1xHlZ8offnVDAdJehj08CzPYq8or4xuTaK1VSFA6xrcB6NdifPBv7Q
g926X6AD6DjHTm3PlGyBaRfmhCgGpuUZGDegO/0QAXfACRCPMk7FXLSx21mGcHw+tGAkE6+pHlBj
16SXuROjgOHBNUrnTXKDeQu2oKHoqjBGHPnY2GhuWE2OaUzu7DQNGQb1aN0zOGpNZUIc+Ce7VagH
qw5JctM1mt8jWQu7pk2PSTlf43apdyTRRZ/sBLXNZG9knY3XeDS557LOuDgLu7JA+j2niX6NDPPe
syY8INIozjNeai8tvGfXwOOIvO9uaM1TI2fxYHVN9zCOKCLHZjG36/nhdt1KNOFbKWC4dAPK38Ex
psdJCu2SDYb3wu7jBSQKbyuMPru5AUgwoo/1hTMI35Mk5Sic8zhhv5ieNE9KCaRQUfWKGEfn4yRA
CS/QhusoU7eNhzq0EmX8sCJlGoE4fs4nE0CTMT2VAKf3Mod1WGDspm3oPhXua7RYAFA070mCX/nB
FeG2JpxuSdnW13HBoGN74mrDvFhHjBErwC2d2QRwr8WGxhmaq2o6lipRrq4wQdSM4wQOYIQGSz1Q
tGsweJEvew/2MwG6tXlmq5nhQ+gIkJrqO60ML2Cqom87UQ5b4PjzUdVwRUSTZewyRHp3Rm3sEPPk
p5Jh07GHKq5PSRtODFlcS1z55xD/ZjMS5jxv9r2HVGNSe2Uv5rnf15H6VDEDOM00pG/traVL/qpG
ZrgeztdNOaw4aRasrdDtZ0bwz7IiclLB1WVSwc1Vl+F4tDCKdok41AKvp0auhNpt+5Vl1GXWS0rI
2Aa8KwlIq6sJq3533xBLva9iD5+V5p5YSMY9/mp3p9P88tOhe9P7wQBJNi5ME1DukG+5rmHVrHxQ
kS/HFicDe1b9wtUvDMuI87GwoMy7siAQSZ+mwI4k8va4qThvVd1F9n0eEssZElVKEkabf4n7ViGm
ARpqZTIFqw3mYTdEUo9+NkC2lYAY9bYpMSoXmDi7yurEg5FRSEaZ+DIn3kypjS6LoIxNF5V4P3Xm
LnY6FT6AlP40xr0RQnekYVZbA1kfbgoM93SjPk5tIneYADwAr6mCBBzMCemiGyvhPYRi723pW2A3
m+RxcIR9INTwEiO4PEy6/t0RM6FNqnueXXwRnYknpZ0zeSBiyvBVxfhsojgObE4UHJrGZTvy/h0c
8SJdlgbdYFsfJPHHq+GI2kjlxvc2GmS2G2YCqbl2IYpzM7aJuFOs4blFtbgFvFgGjWtHHNjTAe6v
VpC4tYtkPZ2lNYUuZ4iwAQE2oKwLUPwSzdvYgnQZ/V6TbvfI+ZzLczXIlvAp3TJ0Ae3f48s91UMx
Ibo14yv9e3/MvDZw4hj2u4OsclaS9izahtgV0d5rzTB/HHZoyjeNGov7DiG6iWvNGYkkdQbrFI8J
nzx4iF1k1Z+l4D+8WQ/JUa/8aaiISKyJ4FqTYFpcFZvc7V/awXgesSFjM5qBnYB4ziIwYTCItqz8
X0olwYNW6O2d5DmPnrRelNr7TK2yaU2XHJXWo8ylqbEvRIWBpsju2q7c3E6Zopp/NEqLxjZg5Gu7
TmP0uljsXeratfTG4tLqCQXvUDxFxjcNGBf28HamrLIOalvrH93oDYriF5J6y53pyChI9AJ/pMax
f4IhHmCz1Pyo6+MdzrZDjDsmX4yOeAPYMYmX3OEc/GoOFHIOjYGNrbUW+bw4ghBM41bTn3ODlpim
DfbXhRz5z8pixHd1UnHagcbvFTaEYPvVGK3xXk+Lo1Cd4pS15WMsOHiR3gj3JZoe5GwqKLCUPOhz
2912aeMe014/dUM8k5NhWG+jllqBMltHO6+Me86iZy752u6mI6Mz3VdSPMa3Cq5mddVSphcpqmN+
JQ9BGxBGB858hF9wv6jO90SjH4UrE6P3gCxAEgWz6VCsJg7n1xpg+snrjE8d1/omief+aCzjhLNK
qQJPnQOWiXSX9vKkz4xAR629/ABBrgIy4E9QtiMVsLJBV2LKzMJ3SL3YRcSRj+OAzriqsbPkNCvL
7MmzV3tlh3AQte/ebU3FR//WbA0l6qmcocc6UXaHa0ySnrdUoHewCC3L9M2xgfMtaubREZyS1Su4
Lujd1yZLxQGWCNbzcflC8GvS4vjxLlIfZGhLXW4ngwyhG74LqgDsJHLb9rHeN6HUadbeRJMMivPQ
pnm5yS2ALlY87U1H0IXlWOdWTbc3JWW3V3CcYguyR/S8FcbyTQ9ylvD3Khz7/G3o7fSOUr7dCBsK
vUvddEzq/kH2nnE0OoctZVZvTVM6eevPVDGftRL4rmFV4y6W46s0Rb8jnaHa5rlN79NxROC5koPe
tFpUeonQJunUw23HH3pIEnU97gSnrdbAF8Y1iQ0VqN1UlPKT3enH1MT17KgXTLSqNTXHCuozSwR4
MawawE2nKxJP+L6CSakqgmnQjWPEIju4dndaVPVhcXPtIgWAkEEoOLal5N7hIOquh52ijwhKhJrg
AhnfdC2QDdcinUj1ZBYC4463i2vvi3WYqOLN4xglkdPX7Z75iXFssAdtFogZBwKE1K0WtZ/5O8wv
+hCQuKydO9ledDnZR2XGAE4v/eqF9T1AZcumW9TQncLpcsxylaQjrXF93e6emkLvHguRmcfSJF2q
UMqruNjSMh+sPD4Lt/5LdQs3aEaz3buIE2hUuAQY9Jb23LJVHSumHrWor4UFy02muPkI9wJplh2R
NM+PaQHeIp/dVb+R3mWPBelJJ3soNJ/l40pMBrgA2cZbPWOJXpLZPlOJjvM9PWTfEDA8MminD2hW
GdK19ryxbNlxN+bzvYHLDeNwU2zwQRoPistia+qde4iAzGybAUcjZ2WLUcR65bZrnnPdDHvgpwC6
rCpmEN6Z25otFx+2TIJy0p1drg3sa4pOu9pL7Vc5f3UT3FlKE3HE1KfiQp7EW+RVnwfSA/Zz8dyt
+aH6uOA2Rf8I1qM56db4lTN/4mOaKplZLMk9u5Vvknp37gCV7Axc2xva2jAVYvNRWFawsHA+1SxG
c+KGFkXTLpnML007py/oDT65WhOA+RXfLPqdcf7BrVzjPAxqcmeyIGtoys76wPjApd0Cqn0hC6FO
sDYQvYmK23yJoldORM8lHaNHAr4NP03y+34AEm616bxbCMAMKC/zAwX9WVa005Usmp9Eo3L79LOF
x7sdNlEkLZB39KSIiu8e8Hi96JRAd0ZzVvRU3WsVYNxwTggAbNv2JbeIpmpz0b66qxUhks1037a1
+iC16hN+uuY61933aoBGpsus2OdScYgx1ldC3aJc6hnvRy4Xc6dz9Dp0g5dRQCndJZ6upGfIeu8U
kW84GaJgWmxbCCSsVfYKKrD6Nj8L1NNhtMaHFLMeLlhk8PMgkz2i5KTR5RXqJtGrJ5lNH6NaIR4Z
hO450uTJWFsj9jyOVNsc5spazBd0dPNFZynzlWmiqzvMH/IhNq/jzD+8MXlpbSupdoueIfTQjk8J
ls2DParcHOu35A4OT6p3NO1CvS/qZF87tfYhTmTg6Gr5Kpiu7AswFTtRa/0Hpy2PFP7+aON23wQR
XmWuRwg1oCKVN62ZXyXQk5fEwwbuem4wlr5V9Pm5XJCReaV1dHroU5ziXZtMyWQAPsxz4wDJN+tI
mmjlGXzdYAf7R/58+3YdN4SlbnP+sF8HaC33cKtO1kW/us/FR/sr3WC92XRyIw0M/pBcGBv5PRVE
6pMij0Un8FiFoQPMB/DG4izd+1Q+oWMnMzQTPqrZvekHwSW4vF5wlm3e3I22jTZTMAX6zgrbY3pN
r+OL+8n4DvaGqrexAQvSztniEeXb7LHtg8Fi9BHkRDR/mRhXHdRjcZqv8qo/d68C0To+EzxRDuyn
LY3rqPNxgin9bpCQyw+4V1GC4CBRL8lczlurSZ6Todl1ANFwSzGoHBq3OQBCHPdRNphY8YVHlM1M
loSsLtju6os7JK+yLiduVDtgbm18ySkENpSzBMR1uXOIq/pc5KN8qxtgAMOk1HczkrvrINWXJa52
nRyLj3yRoUyqY2rMlKyEHP6jQIKQW0mLt9w0PxqjTccso9zMqpOB4aPiRTx9FIG9wWMz76699HFk
htcccFX0dHUe8FW2jbR9qyPx7/bQmk0btuA+f3zrJBl9xAbXT6ZnInSgtoVR24nw9u3tq7zj0hjK
8qwxTguZfJ2V5FzSud21+lSHHlEazMv56t23gunIYSFOMHONKqxLB5JHErc8aszLdlPhPt7+Zols
QpQtQYdYK6swyoyzw4Bwd/vLqB6rsB3jOlxfgZS68refN4SC7008OJXUyvD2EGdRyc3Nw39+dvsK
rM267LNnF7iWtfU5u4r9OloI09jeXrqVNpwrmeluY8Jet6DuwqiL6/3cF6IjTU0f9jV4t8Wy/v2v
d11a/Xiedz/LWgBOmijEljnph6Vqk51wdIxMXZL2PhsaRCilrUJOPlUIox7OTLbs0THqLD16gkOI
QbVeqH9/uP0sdkRBS68+Keu7fntgHkvvNPVyHid7AnejIJEwVFb90UqhbIm+DvP1iSTj/R/awf+z
QH5UU6gf/3cg/+XbF/HW5W8/Afl//E//BvJ71r+IUDNN62/U/X8D+YHC/ktlWGAbyEdQsujoa/4H
yG/8S1Xx5qqr+s50TYO/+h8gv/pfAfh15518U3VNi2Qqgg8ddVWYm6vi72+604J5I5zgZDxXo9lP
c8JkQ9zdrvl/ug/++5/dbinPTRnN/+ee+qd/RpiJAneK3pLpa0CLdrf/CJkVge+3/xPuBomeTgpU
sDyKqHiICkkbymPY7OhyTz98k/dSPCfypf5/3J3XbvPIloWfiAfM4ZZJ2bbkINs3hCNzznz6+aju
091oYC7mdtAAm9Jvy5JYrNq19gpmKe/omaFdVfh12JVvuSDveC2SNrSs30O6uuZ71TB8fP06W/3o
e7ZYJaijhq8xYuGB/QuFIyXDZrSqp8CMXin9UmBWkHFBee56GiJt3T9olamQoUGsxdiU8z4ohlOW
sOYUzS7LGv1kJQ3W4FaCEmc0duzr4PkEwqqDJqixCQRbnEEMwvyFuIWPccRvVA0mIi/1wqlmNPaa
CBiUygLiuXW33gH89uzJ5l75ljowrnEg3wVheK9Q/quTUDhiWJ4s9NoOlNDODkyjvxdLfEC7GLKh
vkSOOif0vqWWQF3fSDB9SlLQva4qXvDo27a61u9UYfgdsaR2w7F4TCHU2JDTcIxIM7JnCIg3ASAr
JXsJuVCeQXMU8y+3VOBH4HyUutKWAqPSBI25tbgrhsyyLYCtAoRpU8zfQTRacPhQLKvsUv1FC4+G
Zr5YYW45pY5f7dA8Fbr+3YUWQJgodqs77OSMZfbQRHW06dFI5qjLG8W6Don0uOilBuxbbVojPy+V
+TZAVsBDNF39UldJZj/g8dUYxHsO7W5CoWcm7ATr1LIVS/ka4hr6z8Q4iCX1PbGQ+lFVYu2ov4ij
gqEl9ua2KjZwkIyRKtUonYQsQcEISRcGcmrEY5tN5tozy9k04AEHYJliTzwhjq1F62PQCULEkkNm
L07gStUFcHa/ymHAsEiD/o9aPRPzyo3xbpibtMbRI8vZyHD5yMWGupalXL2yuscjHe9FMyFvi3BR
L9Zpi0yFvmc5PRhKjkNdB7ORGG0a79hH01F5KbAiAOmtan+tblfOzk7PFa+tYVrVKODlRbtMdMTs
MCodOSOYVsE3w1YI3qiwTXJ0A5vjGX9+uDpB7eS6SIqLHN3l4SqvyLCL1JPe4a2yL6mNTzLgPqO6
d0u1pvpTjUvSZT+iKLBz1nZ9Uemers3VXlA/CmPBw7wFWxnwNwGc2hHu+Z0MU4DJxVkdFBn73dKd
WHzOEiWYHGbvaZR6ojR9LtnwBiut2WrpUtLOKD5MWnxAfUTcK8qzWa09EnYetoDkyEu6g7BmiVSP
6/xqm7NKa7EBLRvIxKppQ3bEZZuBTLE6quKmmAICSYP4F8XXhemRXRSOIWUflrjZY5Wq6ygnI7m0
SRMHgJOL6oleSrAVRA06NMXKHwdDCIkeuMY5/gVJLOP6Tc+qE5A5BJiNaC1bXnQ84l6XNwl6uwcj
HTYjUkLU5SKmjhYMNQK5cbvB4ygh+hdmoIbK9IQ931OX918Jd5cqLD4TAF5/OA5ictDnTi5L6qEW
PBi6V1IcB5sgQmyk6pGgwzY7ZHnWuPE+XOTe15RRs/GimY94H234LN+EwKsnJZ/upjhgaMg1WgwU
06ATNfE+GHe2xtZYXbWN9JnkbehRULvxwNVgpZifRi2Ox0bbTmaabMUAO+5ENy9lbGZ+mMnwAWvD
Q4GASb9yL4KY4++NkTe0sdkTNAAnnHrnM8YfhHLVmoOqqRJrfELk5E21hn1eKTmkkHkGvsJHlu2j
Q3b0iEkQKmoTDzlp+anIB9cHSvN2MgpPVlWMkien7U9Uu0ndKDgOpkSbA3U6Ua49qNAgJJwu40YK
HHlEA4RUPb/DVOsi6b1Tz6ZC5gTsxGYRPnt8te2lknDtRdtEHRjHrjz0sVuZ1kOBwxtJI/usXBrS
UABv8e1AkYADTTTlANm9gb2v6MsLNl1Kr+L5nAT+emuhq8RwWdNnL02+5VzcBRBImwX3KknHzqYv
hZ96HF6ZkHgW1Q0SG0zby++qHO9ZDI4NeaV2EjHpEkV4tsSs88LyaCU40DbjbyxjElPkzU8EHgmD
EUcEufudg7nft2n0lHRttR3okpOCu/id3v0mUzc5gonDGRKrY6xVrwW929Sgz4XXUo8AQmKUU4N6
AizmpcvxxybujO5TCG192CY52WdCDS5raXy7mXYPWqyjNcIUY56i8hSp0iemRxfAiGMXjv0uwowS
gM/vwpCgHDl7kTpVIuRRGTYdEQIoZucHMyiea5HWYgDGToZFbWuLLvt4crIPr/CWGYNTV+M1D5Jq
BqOrpBrhdB1WHUH+Y8UEYqe1sNq2stNd1ANJz6WH88xbN6YivnTKR4D5ltrz2qHR/7LXNWxZxRy/
05fj0sbnOX+B3SPtWYAMdd1BilnopbP+q2UErRJyZLMHGtwggnHdacaFlwQwxS0nGsXkgb47o1MO
j+kIz2noI3YDFjB+HllbNWUTXMobfjimcVrPB7O7jBVVRonjxFBZhgPTMQMyxt+57jW6AuVwB9Vz
jZGVfmqsry2VVIRRr17zmvi0ISl+LcIf2lEE3qOkA7MnG9bCr25o29lt82E8zAhgxMagpQe7hOqi
MbFMyN0U/p1r0mOHi648hXl8iBHf+DE+CLYWezJvGIrR8EAd2drahDGxVUSzrTAde208bjtz+gi6
YAIwag1/UMafEDvi0ti2RWq55SK8yQlt0qk1+gO1ArzUjHYjkcsWH4Yc8nqiOZil9aeUrSWe2W0D
QU+Pgpgfyta8nztA5EUBV+9x0jdWAUWfqzi3WstmJnhnq0w52y28L1oulj1gSIh3Gx6dMwFrKB5Y
v7UICbZZ//Q9E4aiAJsbMRnwzGXzyriM7moNlsdQ4+CnQnzbdEZenjrwBkkqMCHURQbQRAjToOBu
MCvpcYVxk24rjvF3sZLbFnmmvsrRxszksY4En2AtTvjsCLLrm1pY2ZogcxsJsjcT1LEZF1bWKjTw
xmX7lvF3LbApp5jb2hfFQnbbscjcTsWVSpvEs9AqiBfrqPMbXWo2QxJd8GkHmqLp6pc01PCZ6U+M
AWqQbFcvIk4ZYcDwLIg/adPvJRE/28Z4DECBnUrFjTXt+/eawGhv7k1t3yQFHjis756mzc/4LSWY
COfTqQmUJ2sZKxdfW7w8JFsLhm+VcAuhi0CJehR9Q8ahmaMNa9jo6XF5gMv4Ja/yWMuIvdwiP4bW
wVOem9UZfkWMcs3EQNhWi6bwQ8s81WVcuonEQr6AKbiKCQZMT6c/tgbBpYlYOzXxDW5WxyRHYxYU
ZcRtkSA5bjQDg5B5RPXZLNT04SIMT8Kk3ZdNc5dmUbiVFLVEGaFaSFocWQxKP4qSldLdxXdJqatQ
6WXNMVYmuy7kgyNWEjdvWSMSjahsFD1SnKSoLCblGJJlEg7+kNY/+GyR05go9eF21svjPTIuKLvC
RNloAGtNBk2DMdIUBx7eVZhzgU79fFS1XruLDG5s8ta3czL3u5FlE5eYDImvOAgeRfrdlKfKziDm
AfwRX3t2jtVWLiPREcLgNEs9/Z6h0vwRv9ZEnYMtC8Xx1sDNaINu22A5z8kQbKcUm4dRxK/L6KAt
T/Wy7wbjkg10mOGtprsgqcWX3FQecHF0Jmkmb0gOI0/G+2eWanuYydjsq4n2YGCeciYSUteObbmI
D3SDHUWao2Ov6G9drMG5V4OA0InyCft/85BX9aNmVe4iFsZWzi+taC4Pi4gzRr1gMI5TWAATDI5d
LOt4DYkE1iBbTvYwWB7FHGZCwM7CL2DqgWdI15VBQeUGyJ2PNJaK8r4YyZwc8b41KU7LAukpZPph
T4Dan4d/PWem2Rdo9OyR8TXQ9h1YFsM+WLH4Jh33t2dFDIrykvmsgv+w16dg3IskUkKu/+vxkMfx
Tkc5hQiaTKAhJzqkKMLfRFzYri1C3wINc8B5BWclBbkZnfmPuFN6OpVqn9nCipJZVr6eYhG9/+Nx
V3+ElbJ4+gq4SalQZ+yQsmkba5HbrKjb7R9uh5hwbuJr+22PO+VwYCLXtlpCL2nKx8XJQrnc50R3
rXlFnBJFYXq91F7xJwelWvGcvw9jC8ZzezgLwrlWtcbvUbHBDSxCR18CdIXra9wOOGX5bECAlf96
6o8/0NSJLeGw4U7z8ueLBxjYp/bthf9+kqiibSmL82ZY4S9xRcOotWD13U4bK8QFTYJ3kHE3RCsc
Z3Xyf0+DFeFDkDD5cyTcExXFB1M7YQEmnfTNBH6Qtnq3t/oAknsE/bhSBkBlqQ47dvwi+406rLp9
GcCoMnoUD5HEV387COvH0Y9pTSIQJllUjGQH+IBjXKX1Ut3OplxZJIwEsC+dwn2zopaKFVOYrWeV
qNGgUifjtWcG95QVf9NXJI7u0FJuZxObgcASt6wL9T7CC2HVzHCBb4/lRqj31CfLVsFQCM5us+9q
rdnfztQm7beagaWMNDb7dj3czjJocV4nT2/D+qMBvIMOklQsEfp1G3y3s9iM+dzDRD9fSvBou422
kFpH8m4fnIu0DkQEuImhpF68fuJuHWqEVEzVdswx4koI9gjJ+tjfDtqgAuSuQPDYBvtRDIvN7all
MUocnRX2wMWzJgwpA78oSHtYR5C0nt0eFrTvvUnpvzEP6Hxr7s51p6AfSdaRSU5r9N/T9fG8Asyp
lUt2vyKeVigwFtr19Pb4drg9pF+Cs1+DrdOxz9mGx+tGTFz6I5u4wL8NHOwrNS8K8le8AjHSbNZP
cPtAt88yXfoSCh+9x5xrgggkw6MeIjfTRAWcXeAR1uv7GsYgMLfR7huIiQ1W02SWB/JFIwgIG9Q5
7fZJ2XXsAzik3CgwEZF/FDeodz1wTwP6rmfkb/BZ/n58e1K8PYm5LP6hM3vkv35PF7EkJlWVX+x6
OW9eb6d///bSKjmJOz9TNfHZoHdU+z9OVVpSzOI9tcn6ZDJEiP4b2tH/+MkBc0OYPBxuZ7cfHCbW
YdAb4GyRISEn+IJoOjSN9RHWTA2ufevNoTSvNQ1w7/aoSYHaPDEk+WdE2IDvM/rKpKQ/oFDO/vEb
2nr2r4cEOm4s4pQ3o8kmlR7pf19eUWiVpSqU2dt3e/taLZOv//bwdqBpi2PbX4d//UhUwkbB8cv4
AxUHZmIYllIgohCDnWQAeLLNVvP7MmLynKSacKAwZAy26+xiaD0j83YK4/0UGwlE++mhnLVhZ669
heA2Od06D+btFBi3dpeaNaErz8LtavbrRfvH6Q3tNxt20nE0bKzbJMkSzlRZ4qy9hZi7JrzUeAYN
9McF8XqD8m8A/u3t3x7Cuqn/gfFHVf22jL3iyet8dEP2hxuy//fjYJzFjdkLmz8+zvrxbmfINLxp
kOMtMHHj4lBDcP1f/0gXe7IrMCgX60x2eDPY3zq/cANB97qdTii3HDDtziErtNvnxAVjSMXZ7eEU
NuxA8zjp9132EY3SsCOUtGfe5qCw6jM3raejJNzJkf3vQbiOST3s6Tmtg1cDf4OrqT78Y3zfTuFu
o2IZ4e/cHlZKlG7Qvxz+8XO3kS1iQSFpguL/Y/Dffubvv1FLlYihLdlwt+fiKOR+KiYq2Fg1/3yD
t1/B2g5B96RDJzHFcXGTNqI5layrX7ze5NF69q+Ht39Q0tL4Q3j+/7WRIqnG6nTwvzdSdt8fUfnP
Lsqfv/FnF0WSpP9glsF/NC5EHfuzv2KNEQH/R1bQrKrIQ5D2/N1DseihMHEYUOcttiASjZD/9lCk
/yBZtvRV5qpZuDMq/5eeiiH928uDLo6oiLwvy6TZA8f+X5YEKQwaeByBfsdeZtimGCKMBDnvevR7
6CTjDAP0LJK5Q9ZDFXeDj1rwAmm7RXIatzJMEU5vB0jLWLRh8OZAomfdXw+LELX7aT3cHpZTMjJE
swhzYm5jOgzMHesBxLLZx2ul8Y/nCEWhcd0QHLcO7NtEc5tLbmdyu64eagOMEhgU1H/0bBODxfB2
GtQysv/BMBy1vC41lLVIgF1Zk4F4YG7a6mX0EKjWRN++vptwzN5Y0OBsHBMMB94VL6Ou85NuhaPf
mfkpavE0RHYJWkTDR+nw64W+LNrAHsw16adV6K2brQV9pKtwQNaqXhgkid5x+yBoPNV0cENUwUBK
EcKvn0O8bQWD9xQm5jMwyc7AyDyuRaQF8kI3vNWgFayLwLRYLPS3Uww8OL1Nq4pElGIsNNvb+7zN
o7czVHXGDoUBMOiyvx2wjMQtcYzvp6EttzHC+1unC+Y06qNwz647hkA1ePAnBxxldmb3kcQpyaKD
LXYtnaBqJLJ9rPD8HUEpjGmnhupjnse1m3b5/tbgva0ccNNViJU4k5GwVez/PqCho/786zlI0MXe
LcbkPJlS76drQXs7wOuu/jgz1krs9pyM9nubqTA41pL69s5vB2N9eHuOXE5bnnJVB6XN+j8azl0C
ABmmGyySs0dA5RVjcYywJNbJqc8KKkOXRkL9LGuPBovpd4NSCWsEmjqdT+AMYPQg+NjnIAryyaN1
iIIEr5s/kHjXAjIsOh39hTOr31iYbZJ6aS8gILo/i1T70ERaP9APrXFIpROVc/Ga/qIwsYkAPkWx
l2ieQopLuhsilzwriO74mz6q1TfNITOFg0EENwo/AGQkOlK3J68Eyzccvx0UrH1uY+m7nYfd8ik+
A/j01PL4gF5E1KQwc/AOFpGEHXRxl4KdUQbA/GxcWEHApCGuD4zCwtN/EB0ii6xtuabeQu1g06wv
HotHJfH1Fx2jVgjD5BYvtpY64Dxs4WN1n42bJOezdnDUtkBAlOmoI7BGrA2qk7vK+qy+c2/g67sf
nuKz/iLQTwu97tg9QifimzBcsNOl36iw+pA+ySeIcQGJNIfyXKVOe+H56g37Xu+DrF27Ogh3OXI1
+EpvPbbGJe5gaBQAqlwE5YnqiOyAHAofdY84dBo2c/wAyQ8Qc/7pkVQ0X4TiYpjM30RDXtbOApfP
SbsL6x/fbifb/BptC/GjWnledp157d0UbWi5TGSzyXsEBf1FmQ7Fg/ysXHNYsxpzCNs9Ownd9gyf
NgQUewz2y25oPLHwFLShsIS5Ny+Vua1o+SR2TJ2Yu6PoZY/6sQDLuRafxnPxAhvyPhlxBvdAGa3m
DUM9YzujrFj5VWhYNnR5e8PFErsdvvDjsuC9beJTxg6UfAw3J0bDcs0n5Si8QuLkwzBs1Q/1Z3rC
UTM86Ptq1+3YzA2xJ8juILvZd9kCOdlJsEm+IJ3CwI3RVp9khZliq76kh5E4eXSt57R8HI71y/Qg
v6PkaV6b1XDWYbANR7O646L2v3q2R/huwFaCCI21bkbLwAEkqI1DR6GhO+F7c/DiHYZ95RP0Z2xY
kEabLhZvUu6RgX1WMYn4tfb4fWLA7JutZzhQan+tr+hJObQ/6reyRy/2bZ2Zd2ZIiY+hRyNnVZwv
zwEOBXjKji485OqhVdBaOtIV9WDtWHuNJin9QMtW72GK7ob7ufAqlgPdnhcb1cNHTiInAcqMh9wn
pALn9BZTVrtyv4cTOUfDqYLhflWPUeyQdzmc8KMFU3bJRUhdI7ODV9JDEi+DrU7X0a4Pnds8QeNE
5WQxZziatTWJcffnl3Un1NElxCHxjbkjmNGhwF75VnN0rxct8jhpQOl28gcwIRk+3FIsubwcKeeY
mTdvEu7s24QG80aHsm2n2/KCMxHfefuxPKEH+ix/2P2HtkA+Hm69E39/i8dk8jo/a8eQ9D1ug03o
YTXmT3z+wdGe4zcaAxjlb5gtx3c86pdd9QA0LA024dtcS4JVYHuK4g46wV4KNkW3zR6Erxp5b2aP
gsel594rnmB48gdljLDoIB/7lwCVWQOIDcDpWoJv8jlg9pJ2B3Q0HbTekdNtwULHvIPZ3FPCoGzc
UPDCjxU3sWyp8aLSBn0VSYMNPP3M7X3OT8knWLj1FV5Qlmj3Boj+ovyYkAhw8Y0MWHSv5fCc1KdU
2hBZBpUZ4kJJhopDu3cWjobw3s60MCdg52PzJT12r8HJklaL8JSEPJJQXkZxkxM+CAGjWuU1dqr6
Zb7ppJe5op9xbqd7Q/yNej6+i7SAySPOvUA94IlOLCUJQCIYMMnd5+kVZ2aTjVppG4/LYzC8y+1P
yyTL3YveAHotoPgAxI/mDpDW1vMHXkMNLVucPFijTBa0/jmSgDyGNuYBrcWVcbPgPRqu6uBin0PT
ovzNdvw32JMfTB4fjPlf3FCb7aOvEPTEfgKVPYfZa6qe5DtIj3HnLKdx5wSvzX6Va7D0HUiTwgOe
MOYp/ILvCYs0hXTZoQvyC77anDAhXy49KXoom4MQe1J3GkbsPuymcOjOxPlOKk8pQcb3vFmp39EU
weLefq6LHZBywjSG0odUBZqL1SF9s/YYnFz0AzGnd8r9ch88m3tGdG5LB+HVQEbMFJNKi42C7JW3
gLoDAZMQA3z5hXJXkYyaJR5ueUN8V8iPMr0UDajGCS6ZNz6VPrbvPiyNbCcVqN7hb7zE3V2KbkY9
gQ7Mh8JL/ZeONKXM1b6l6EuNcK7eTgBkil2WpLk4JtSUGD+uULSX+KBfrBEL9gPgYv3ZwT6FrgIX
JsLJnq5iuU2STS15JrTQejMmT4j5eu0kDZCgXRMfhMDh5+WKwL1zkZIHCnpCBpWNrNKrnteXoht8
H9H0obq1rV31s6ZJPwsPUMwlTE1YenWHq0SSX/ITp2c5cTiF5lPMmy7Fvv6wGi3U9KhdmKUYlxEW
WtdeotAwfCHPAoF9Wdh0luIv9VqdrLfctIszz84o9w/RYRLuTCoNx7zWZJ571YWEr8Wej9PG/FSv
pSses8vcungX1k73Kxhug6fPTvcbjELcYSO71kbxivfuLGyGM43xB4E83l17D3f4rd6e9dAufpr3
6a5bPBMVmsP/CU/ZgkyVLmBmQkydm76KSK6emtKhVWUSbGLDf5lhkwp2/DiUxJa7MuWqxV5hV0Dx
TV+UB4gvDfQO2StSd4QtsxE/rTfx2rfXAY7NM63l4Zz7uAHjKX6gVuJdkNFja/Om16FJ2dk+IxvF
Sc7qITvP1/HaPPP988fi/lABgtjNHQvHMHlOuWufxidcbRmxNAUqf21PZnfF3niRnpcfFFBKjLLr
tDw3e7YB9Js67kHZC7/6h+pDRWDB0mrjpBm3rigjYoMlu40u/S58FJ6MbwYO/q7PYne1YkeD4r6R
Jqpth02ELl7N5bGjKOGdfIDVSS8ZL1YR9b1thgvO51q5IQq7hkfjkyWZpn4w2McGRrItDszwJHq9
J2cIJjV0g97Ltr1IiIYnphfS0KGL6ZAHcn8kx1n3lY+Mpq5iSx/wbO7Lb9ZpFIAYKCgvCCthaX8T
qLHp7vpuN2BRRjYCdqX33TN+5+5ivZp+LPpp4ZO/giNI255QxwSLnxNdRIzPpbmQyyjR6b1ghmBh
5v6GJLSPGPX1A8m5JPnVj+kXHx4t4HjPH4CEEGaORdTqg0yq8OS18Iz5feOOiCFyz5BUtfdrB29l
X3mVtC0uSDYyA6q3Z8JNQyLxjoo1uCNk9Mo76mdCqjEUC+9J/Fk5TB1WMK71q1GeC3s+S6We03HT
xI9G9Tnl2/67LvxyfF0JrchXdvPiU01I9yPWV5ucfuZxRPflFjcYOII5ZzcKEm22ZYgW1lROZaQd
UvW7pJRM8FUORlRYe0FI2Fo25Blkw36Atr5f+v7Ps9tzt0Oo8q94b1JhmPC5s65sDxWEH6UjFK1p
ZZj1pJFR7bNd3kc3Eu96Nkpg+rfnckGgFk7Wf8nUNtmk2XCYLDEWof/wg5OmdAWuC//Lb6tV1buo
S6gjtS1sO6dOhde6CQdPLlatVltWmAlDx+3XPyibbI+RkN2lOBptcmneQ57ryLCmcR8UwK0FYlQ0
m5wqFVv8GX2RQ44Q021HKN01/Cl/YvlAUqt4YouGDpBsULJ/mo3WbHLyT4m6o48N7YS/yp0MC0G1
xx9zVxwa3Bh2g7E3kVd/6uRKHNnxJJ0t3JFxgbmj+EZcFTQZ41jKPsab5mizmTwNOCDAGEl8iw5M
hRrljv6zTXrso/6o0KT0SxTXpq9BoBdB1L38p7jODzDbqUXxkuFvUH9eQdaCI5KpU/8mv7FBWg58
+js4dgsCgm6r29YZg57eV9/6U/2+hshiK0dG0eKuTh2mRz1WFfZwrYkoewv34oP0rj92n8Lshj8d
ejZYlW8oO0YyOaBWws+zM81D0Cv/DN/JA5vUKrton3gYnYkvQHWTRhftjtyp6bPwix2Fh0S7/Ngd
Edov3IW/gux0r+l2/ol86T2h7nszzqoLu7Qw7fku+aYoZqc36k7w1v6U7wiRCIzHcT8yNhINY7f+
obiM+DUykaVh3UzJL83jELjTamXmlsyuR+VTZv07txuuSEc9fMrxz6OKjXwud0Wb/mFO7GKrnbt9
eBoJBbybMRBPPIgKCgpveFLfY4JfrA1vVL3vku104K/RKK874vG8ufD5JV5qudRu+4qlF/lzpdvJ
ZMlVTol14GyPfnhcW1t0ArCiXfdUwxUaBerF4Sp4X5MDDWgTH4MnOFQOViC7hbjVU+BDt2r9eK9s
G0hp7Oo33afMJfjmVWvFWWan2HYIHR3rEyNd4bFDJcXvb3niIlxQVKUntbIBvlLhwv5ZOYCjSAeJ
ieUxuQ9VhI+OtrjlSNYH17XFWOcijg5jxYBN8F1ts2sDw5JVraChbuNflbGQP2O9gjpsHx5ULzxD
2CrJ/NjUl4jSEFElLGFyZ3DDGB1lg/qSyZZAqR2KrWnbPyf3WukaV5qyB3PaZPfle/SY1nQ13Pnb
cJRzMKDNdMLnDuezEW6XbXnD59RiamFH15mewoMOf+Z7ldSzo8JygRFMGxvCJiX1o7zDK+XK1ag3
ll/dBwBCb7Jqp8+V5OUndi/9WgRu43e18pGB0sKHF+YjwpUuFOfnKvcIfeGyVyW2yMTmOnTgYdlB
F0y3WCBz0rX+NNu6eoHjti6cuQNgJkjnvneCxzLykg/jxHYgN38nFQnoSWt2Anv3L4o/tqf6ptqt
YBm0D3w+4YawQ6lviAEYQeywIfs1881wZB+J8nR8X47B8EGfKVIdiEbkC6nSRqc9T1nKUtr6/Qfe
wBAJsUtDj7MHGyGnNggfi+xJu/riy7Sr7mNgpokiZjtFEOdoPziEgsM6xsFHuRZvpIeGC6wpOIK0
W7zpE0tV6TBj9wregjHn+zqK3s0fUASyOR4ZGOQMchsCAHHB+zOogPDK5lv7ZJBEr0tnT4JTv5Mi
r33CQiQMNUJ/CiDx2v8wxUVvVe3qhNZl1GqH4aG9E2RqKne4VvKWdGMBYbgNOLHTz+hlQLmSh/Gd
mBigDD0k6t6etWtagUzaJACJP1njte9kZfV8aeMJIgpsJBjkOu5ivy34V+YbsZ2/m3tstNR8IwD7
hPF+PFlspg23/QxQkTLUT/i95y+L22+Se6OzEwS61/zduszaXZ56Y+9KElZ+5yx9CpiZrmHpRKkz
NJtwPLXTCrMwherQTDA87QCHwmMg+PIjNFZ6+ZeSSY+NA6ADOEENhnpcrsMDHfdt8IgdF5eztJcz
sBZyWI+r23ynqGCxU3k0NBbO06JsFdPP5w096dVPG06x2z7LHrsXkDScXOz5OT+TelOfqvEF1IuV
KNAeIotSwWPJaT4Nz7gDQYsPypV7txPt+VTd6w/zQ0nwG5Q2ZqUjFC9mZ32v+Iq7Mmp5uXNc4U/r
1uNufl5nCmz/H7nya+/72p9gE8cJkj/ud27GT1aNdt4kEMRIloCpW6aH8jk9jQ/Gu0qYEkQKl6aq
uu255dIDLFCEn4ovRts5gpHqmyChsT8ZSLftyXpAHcZtyNwFjghx8/Z9c2FUTyQ81RHNNxflXtRt
VjYXek472FT3beUTjxRPDpMPOVEGRUi5zUs8KzyJzSeBSPW8hy8BhGX+sNSaRJjP2FS86smBFYpZ
lIEVjyecn6GodE/jRf7puMyP3G5wavLRAxIHu0sEV4aArrmws/iDKioLNFOsr9wo6LdmO7ordwSD
Rejme25ru/iAG1PRCXiF7pq/zu/jiTuNCRtPdLrBChZdElqHZ1E74I2DwH4HvxbtLOkRRbljh8p3
hVKCagEdBsSGayHgP7FRhcuwTvQK+1veO9+3+tiOW+4LwuyyDnRSeYe9iZNuhm/Dsls5WOamJoUo
v+8Zjd+xx/YY31OSe5Htebr0BHnWaLazxrrnNb0jji4zyOP6mZlZahS4DsPRZojBmc+32mdGnQLP
Ha3gcIoqzBUfUmJ0O4YCu0qWbQQnhS0ETrzGfJL6C9HeWQcKDtcW+YlnsrbblmVtPLFs4FURs08O
IPb41h3TL7xw/WVg1qKGktGn+Nx344/UPlqm3w7sLu/EZxZFQMGeXdJ3eW7DXblJ/BhCsuoqV/U5
PIfP6jfG/MbdcBhQe10nu3Wo2sKtdS+t2K8rfSUP4QHTsaHElGvDPaqywFZ2uQEXgUstPpfcmDDp
GBLX8Yfaq0biQXPI6UB9LgSvN/fS57wapdoL3HiHRac8d08ani4vM0R3l6je4Iw3abrC0Sm7xXKH
maM/XtpnBAcf6UX09Pe6dPXIZ3Pf3AD9ftxJVwhpvxZm9Isj+RgZ+QrmpdNXVW7bTbg1P5h+VYbl
M4skIlzxkS826Nd7t/2hFh8Sp2MXV9EZOAkfLOnpHiXH3jxVr5Jkh7+6wW7bX8znDklsAj1b3IDY
pFxDJ9inAGE8pa7AKmxBqwfTye/Y878j1eNekX+gXjYV1tru+IwP90vOHUCBN7Lw+XmxhdqcHwrZ
1n8jZmBssXkZUpQ8cGBwTCi7REsc5V9mXfr7iOOE+/DAKOsei2/VKwKbdOqJkWBXx/kMJSL4ITON
GVyvcLKHNL1faH6MP4o775OH+oLUxmu+eJNB7bfdEbC0qu65yPU+2KmUbhstPcls29/Nl/qORCci
ETK/oDu/2AqR6gGgTv/LsgyJMHuSnym9tEPKpmSfHaV7bXmYZ6jD/JDiUpyT/M6uaitLfkaDDFmF
tpYZgXRAmR1V7Hv8DmpreWRrN3xan9ycmOoOVwaL/C13Lt+f3Z7GF4xv77l72+fpOicuN5TL1/f9
nj2REvTYPjMpJuAn4DdPMWWCJ+/Ut+XTumJMhrI5dPJ31iVNvSe8MJrxRnMo/4Ojgp+gG+kH84vq
BMcWuDZNsosuOeXDk3auAHQeU5m3bBPJqh/lJ7Rk2XXY9j9Y07Epu09P01l81TDQ2OE2SCjyQcWU
PqB3YpcxJGO7gxtEsb+rPOsUPkAUx9zAU+/Lggr8f+g6r93GtWBNPxEB5nArJiVLsmXLsm8Ih27m
nPn081F7MH0uzgANoxUsSyK5VlX9CX3ITfYUl2vnGLvK1vKKi3WYttPLeJd884jsp6JZOs3dWjl0
Z0biABWRx9HAcVKmkHKpLjBOlL41ypMra2S7rhub7JtIynnYUr6HyLzWmbNZ40li05BgGmtUblP7
nOFqYWOv41t4nW3GV7z3aKbFzmWojxOpuXgItOTeLqfD7DWCm1p+bu6I1zOvfb8pDqayQSrGH0gV
BC0OMRryebFNnCn2s/JWsbCmzKKYNux7SmQS6ySXAhE7hR9pD9Prc3wdWk8bHfk+2brDQadi7lFP
0xye6fooTF8IvpM+NVfflW90fAcAgR2NhfGGPYX1lJ2qaJdhsYS0mmsEdtaHyKSVRT/cljS5pEh+
BdvxPv3FHpC0OeGpvq/y6Z/uFsiQnbcZ/C9MqzZptNFu5kH8ZnClDa76LuwbyY9eptvYuFrnMboo
fxMqJN4V03ydhkzc4lOkL16COVAMAMBwkwPuovLu12i6TQuMh05tsuUj0m1iho3pk2hP8cjcZ77O
y1FxDd+81nd8E9Ah1RTjxuxiPF8zJnlR08+BT4Sl9R3VOXE/FjGTnDrM5o9M0n+2WG8yEXrhsNXB
Bq8iBm8bRPGm5MyMyFlGtoQUCr/4B/5VboAeQejmoa8BsUnb+KIsT7DtW04LGwfn2nxre79qvYUz
nzaYzKdkiweFgZ9W6gi+uh1TWyw2GW6AQKu++QMn3Q7v2D+JsJeZTBMv0+CU56TlZnqRZgcnYFo1
rgJ6+OVlPmenTl+HUuXF/CHlnCfTF2CEYWRu+sSqndHt0O/9zh6JDR7Y4qU+hQcDtzjE9NU+5+Kh
VGYjCZ80t/LKr/6mfXfHZNjkuRN+iYySMYDCZfVvCZf+b/dhwmUnixJZg9/u20P0BMYa/lVeE996
bfc4GNPwz5/q3wlyb2wvqGlYT+w+2mom7OzNsEtfAoFwGQffKjBOTOAa8bIsJ14x6vfTPcCdX94A
SEocNib/vS8EeDPtS2xC1KPKuGexsX/JBltaPIDNeN2z3qRvEVWgucVVEtBSCX2MesfcEUx/ae9w
oesF0M0GJmpwXMDmy5fXOgJMFNsXPGM41i8qRbm2/lXrrgx7UNM89MrJaQXyVDft5JhfFMfBCVeR
Zthou3FPQQBeSOPn4Bwk/BQfObM1AdfPfWE9a+TVZjdt21wly5tNCphN8hMVm3XLctJt/oUFXths
MtFJQYOzMwAHtmqJAvq5pXGp3YBr8ZR4uGuIT+Enhgol1b0rk7Gz5ehRAafPWIwu0voOFvLNnmWX
L0dCLJ57bGdu/xSRBf3UDjvDXWX0hj0wifFZsk98XCrj5E61nFd4O4MRlVtqNOvLeMsVu7ilvyEG
2mCHx9XjAdO5V972zGL0yZgpfyZ55wR82r1immIajmX5wys9PICi9dEgz2NgkrzXRJEyhCr5BK7w
Z/wxP9jkZM1ZN6Rha1FsfC7Bun2zw5EKyuI6XMeT+id/rilxdsZPqW+IVY28WSYulzA4TjiC1h3O
iYIdliuJlHNQnZnEIhfv2GL2OGnXtZqDT9n76tSNB5oMXmbYBmLdHzZQ6P6/81tp4h9J4c9Xim+G
eBvd6SywHKH1URDSoqrbWAoG0RtDQd7i9FxpnNfCJnqLvfaamhsR7VR7MItt9Im3Un2p3spyawhb
wAUQBwm3i9KzSMZKLvN4sxI3KKmdWSgoNngrXv+dMufxdcY7zuq1hEbObZ/mp2KHL+SW0RHnApUd
HttvzGVntGgUTFfjgkxIO8t7tkf1pniN174jY60ETOns4U2W7CZhbnuMGRpjbY1bfkctdg1vy5XU
kl75JMO94w0CQwBlbU3m5LlrdHaC0YKAfpW3pu/CyFsad4SQEn3qJ91t9ynfVGI39xiyAd6P63uN
v5CZBHbAP2U7qxh5XADMAYzG3tOxwXMo4gYccV31CHi63JhcuMBYd7I09TfpIuzyc/2avbCpWw2Y
ARaYvvILYIQALG42yg7AIbZZi6+iek7241lH70yi45/gXXxHp5JReO/qDxQVe9lZXKY6yhfD7u6T
+T+8bMHuJVs+NJ+FG7jCrnuLr3wc1QkkF5RD2UVYLjuM3Pjc0VN4np4KHxUjeEqyInRxZHPSUNtl
r80rl+b0yknGgidjeH1V7iYL93nqNxLu0bYi4xn2Aa9QueHo2XX+iEdJ4WUTmKxtdA5wd/WnUEh4
ck1mQmBlbNF895Q7OH7OW9QnGdm8KYo3V2N5GR2DSPR0n5g7o3rCuCoyMBrxI4N4Vn+ZwDI8WGQQ
n/GuAkUIHvgDGREmZnQ4iaXvGXzv1exTOElPbCwNQQS4tjIEeOBxieaIGHIZ4NEb5aP5E1/z76mw
iz8Aws+8/JqvwEHYt8gcR5Y6O35vD82fRuQUYUvfGMfkrVI35gtuUnw6ZXggS4y26g0QIHEuA1O/
V44On7Gl/6AMe5cPvWM86WdoQjZxVy9gh1PjGr9a4joBc4jGhmgZqRstOeiH4Wv+SSWuwU3yF5xj
152aadPVGzyvx/EW9idJcTELQC1cPId3XHeJzX02ngxfBBsRqW0xgNV8/D6V3qHcyMHsVvH3Zv6O
32kqghzvYwcmRAt44vZ7jesUSs+3eahCO3qu3jII5h7uKS4u+EriNwguS28ZtwjtJJfLoHbQ8cuv
6iX8I73M4M0/JsJAG1rEW/ZHYHpbMpZw5Hf+3uDx2ZlZPbXv4lZ5A1LEiO0qfOgvE7ltW7REmt/Z
8k9LifLbO+wUDOLehHDX2ZYPtvhmzD5LRntFyIBo7T28sijo4h4imqa6uA/SpJzMJzKZEb7qtpVs
uP5rL75I/viTXjrAN+HSk28P6+5N+VABeeJrpjrVm/kN21dj+HPoXwFPFryLU7fxUcHOr7xG99w8
i9/qIT1bfFZ8RQE4H3yU6bZ8Nj6G6kCtLYMG5qJXQGYNzZgL+02+y05+jT457cKryLDZNs9APtXs
5MevL9rqlAnDdvJTarA/xrjp3mqGQnbEH+I9xleVBe+avC1XuAHFyvzeQEsoeuxwMaTb1N+EaG+s
49+ML9Q6Zj6+7iyccBfARq85ZvLJK8AtvCk3+zNfdS96bg9rhTyx8UIE2EAheWNgeehO+Vk/CQ6H
NPmsuLAOsde8VM8YHl3wgL5gTPetABhiKWwnB3mrXUzL7e7xO5cuIgyneM5OowO6SJqyGLvwXhjL
U3Y+O9IOudNgy54ApcPYwsNjzMJg/kVh8ajWD9G/d5/DSefTAt/+riPbkEMNSrk4EabySEbA1DdE
BhRv6jZ70UP3qP2towPXFzl5JbO6Hcf5l1lMFLpC6/faBnoHRDdOX4g3TB0AEY398qzIO/1MiZnW
r9ZePOQsn2w99ZHzstpnb2XsGF/6N/f10kb5wxLBiSJ9JNBpqOzfmyfZkajYYioip5YvY+cmIDXz
poBhldss2XxCNfQVOtvaZuw8krFAR/zaPMP7FIDc6KiRBSdfVO+V8op8ZlhcSSbVybZQpv/UR14J
sqyp2Pj1NbfxqsN84UIoViQY79VDgNvNV/+av5KSxeBlDfbcCEy28Sm+dk/CPn3FSc7V9AfKT9f4
Ih8jond2VOoVSx9vkR2TBjHamu9A2HVqF0/SB3PdPxNV1TG8FceVIoYl9vQZzDvrXH9FOy6thXnq
HU4IuE1lD7gCHQW2e+hzbmWdAxix8OFuzb2lBR8djBhZt6d7DbrLdGof3mB0CEf9makAMZTBJzvd
a5ruzWeIZc/QXJ+7j/pddBrq6MyrvlixhQ1khUHh9FHO7CDsNPoe1pBaQ0NjEI4x/Uaqn0J8cp+p
so0L6sWJUHfK4+Z5fm2v2mU8NH6W7hB+GFS2t8ZngTn3qiccrNcs3OknEQIJOzPjj+VHIGDKgRRz
SCablQ9dVWwzZqHqRS+hmP7sWw4rwb0xnOkG1t3ckpv1RlPamUz8N9ZbSBtE+eWGTr+/Z8FTETkG
dS0TY+5dzWI3QKrz35i0gnvySsOAyFIL/Yymya0xCkyoOWhrMKwl3UimUnbz3+6LTjUe/ORkfQZX
JMksiWKz63InEknX2VBPBuOhqE4J1oA/+k+KlQJfFV/i0UD+kW6B0eM7PVV/V2fgEFcHuBLPBsVu
bqeX8VfstuU12RYnhQsTU5kv4cJOlyvnPPyo4bCQUIM5i52MWxHt+ri1CmwIn8mRDCIPvxE4F8Of
GvzvnRqC8FPKjJIxllMzW3kLfyYcKrGshydBm8MVZLp5uSULjZiCKfX75h1jTnp1tqaacZoEW3bL
WdZgdWWAuzK8AmsK0SFv5Kfy0Pl29slrzZRV3M/SMri6vjc+clIJ/PE7JniuZQqgHzTdjkg8Glyl
AEpYF+RFWCuaMHeR6lu4j4ab8Dpvuz+TLx/IycLHEmxBe23fUyiq4RZvcDOwNaYfKg4v2zJ7imFm
hBtWPgFYHxKfQdNmSz/zPjpWzDKWtYSlu2FuGdpt7UbsVTVEmYSh+XiburOxM4FNh62iQEM9sk8D
S3shC06IA+NLuDjKtK8hQeh7TCqoSHjDeXaXAiijOAgKFKLDri8diU0FMILammg45q7o9s7VuMuF
wzA9d+VLnJ7l/CmviI+CyI5w3VmEmzDuxuFSzHsTtAsMErtwfT8NT0r2Pet71YQsdptNxjXFlrKE
uoxaiCJB5fAyDKFkp+yWXTP2WCs5HEsCV+9oCT6CIuT+8rwNBjwSHGh32V19sS7Qk3oC4zu7A7Au
t4KwoTAqKk8qv0J1105HbYLDcWNhjvXd8KZ/D5cHsI+1IVK//4fzP25KCqu6nkvCf1yAx/MiM1yn
Iw18OH5h0kMsC3MyDXxNjnaP++ZAVz2jMy5DkFs7cw2f6hmMJS1XQkUOyarw7PZxOPaMUvifUcGo
H2dJ29XN0RRUesXHXY8H5aWAsNkx2n7cJy0YUG9weO//+zWrUT2zrglsWOU6eSK3rjjFv9K4cu0f
9zXrA3WKNvLxA7UX2p715r8HHs/771dMtS9YzeOhcwYVeOvxpDwzFVa89YUeT+3CksYkkdP9oGXN
ORx2qHuclgiDfu6DrcKbRbVt+s3Yll4Qdv4MB0hOyHWYRn129MKNcV2cn5pwfp6wI3ZCk6NW5op2
1ov4nGXRl6XgBKMKX7I4dJ6aqaptAW+QtbAjVdptuF774DwRk+5HpUR0APELgoVvMdpdL4NPl4bD
5GPEEnp5UtLkMUGwCqDGDFrsrJDzYwgSLY1p0Cb38EQzJTkJcXrPh3LcDTH1KYoTtj6dfVPvY4Cr
lrSSHAuMLMYWUCzlgxpAi2pDdKaqy1HZrRYAjSYOXksGJOcgo9HxkneydCC9D3TD0H5NESzeVLzK
WN3kW8ds5k9UIVhGLxQc/YCzZQAlTQgpjLIYyDKG36nBtmiHOsQvAFpjO7IRpi3D5lGcdjhQ3odE
3pewU1chSQA80FtVhbSsYzCX9B5fSGFrZYjZo1ZDvLTw/0QBnwIFJJDphuEp1OU/rQidWUeEV7SS
tyzg5RVGGlgVGb/4i3wVFvOMLCZWp9RSRzNgJkwm3JeG8Q1hZjbJdrQYeGs6kuCy4AliZW50YSzo
WM95BNkOQuBc/GJilbhox+MpfqnoH1rYYkRZQneaQ2dSl9HR6vXXI/yG4+gWN0PxEpQphKdIfibh
IrLJipmPRoR+vcgXJnFtlu9b7XuacUsV0OmwBs4lCla+credoLhLcba4cd7fAzGqdlX+V0xgPhCd
Q9M0ZSPuzBqC52NNKpMXS8wcmi5OTgnZcH23rjVZ8RXXqC1IGMCdiaGJCWlh6ejIU+MzMozOlwP9
m7CAJ+KrGEqZEsxjUfPmGHptyicK8WWy5UifTrlWw2opAzJ5TYpeLrWdoZCnM5Bg1M0LbO7IYh4M
pqhgI1VzJrrSKDGHrHcooiBHpixm+BX8bcaoOVQmGZoLMxEznlmgC66PYMSpQFtUQJ6M2tX4ZAms
/qp5+JvoDaO1jL0tlRhRyZyyHTM0uRaG42LOe2NRuEoSqgE1aT9wo4F8ygSt7gCIGlUXyA/VWQzk
7EsjNcMlyuxuxDKFXADX2aiuYkpLMAgFc2WcwCgSxEuYsLUlinXt1ZCxX5Vi6sNSluAYdJbo/uXx
EnAi4eLDMEIOTaeuQti5Gezv4u8opP1RSlm5VVlxrL6mIo/z2CcPUtv3lDRJEE7kGJUp8VodBYsK
z1AsYM9nok/oq8aGWg5Z6c2aftD5Aoaa6WHec5oNC1PwcIzIepOh+C9NQkguhUreUvUVVfo8hl9x
O+0lFd6XCMmAJTYkptC0ZxUYIk7H3zwbgEjj8B7hYbEpjUzCUCb1Z6Xt7bghn4F8EExCzZnLBKZq
OBQM/5tFJci4T9+bZbmp6WUiS2PswBAnQqZdqecMjojPywSGWPiK4BCJZS222c+GmnfnkpCKOJ1+
REP8mCaOdalZMx7pqQst+7st6e33QSRzaGflbKqMHAX1VqDypZpYKUAzgEtCzsKYY8cRaM3LlAvq
R8q4UVbAKg1mwWE0kCYo7EeKCHnS2XBaE0n1EH9mvZm4iOgOShsZsCIXUGv83dopRJYQwBKJ5/rZ
kjBe6ZPsUCrAxElN5dBJCoFqNZmZhTCf5W52Zd0InZTkGJLhlWvWZwXkd2aGxoRCU5rixeuXBvmN
EZ0LKZRPotzfG7l/KxuuE0T9bjeJtPEkXtJotXiiVTSgGqD9ookbVUwZttPNGWOFFbHG+iYLwYsQ
hOAUZALt4SLWnXbAGwTurgVIbh2xiPVK8y6mjCmDPAHAR6EgJXO3bafRFfTsjUgzGN16/9mZBAWL
BuXwqH9nev5n7nTL18iWstGK/yVIM9INYlixid7IOPc4yN+kc19CNbekMnVMlX6pHxlpyaHuL2H/
HFekAFqRdVNLMWPSzJyCywymXIuhj2ouDn7BK9PPbkP0PSDOY5Hou8z0hhC+YSG2hc1udBP7l3ls
b235sr7FfWBEnFSRLvjKTJZLoqxe+tktJqrHi/CW2ssxGA1xAyMwDhwPfKPgFnZcillJ4K7VU0wX
AB+DLvRQoEW7JVnXXqIw8IZBO6cB1aihqaVrNcuul6IK84zsOc/zeVsA8xDg4BuqvDhitEBsWEbE
yPkcQLTPmDEaMyH0KYm1wBqsv7gcJo6UN+ci5JQ3knZw5nVM3VKIqzHH1BK7HFkC3BUBDxy9Ybhc
kc9tCzOzLzkQASE67T0TGRrk5nFZrSnUGvZEicUGzKUFR5Eh2ZcT1rBamLllQQlp5Uj7kpApf6UF
/YbA0dAL6MJSIcYpY6CFgXgyQlkITaaGCv6AntGQ6lcJbqSJgIQTjX2iMvVodXq/gR12Q8wNGg5r
RoGYgWEKcLFhjtTzMGyILa78ENOcjaFrp3liZowL7zyAxfbg+7Gh2jJLP2G0CGVSgcyJ0NDIjgJo
l6bMiwMI8k0kv0sm02V8/HMXwyVckgkmQDj5ZmWt6QRmDsg5aow/1PwqF8lNIABVmliQw74dmcPT
jKzmRn2I6KVoE3RLbCZ5Y7xjwCbfcvU0K43GRl5thZ4B5iymKLa68pdvnJbdtN51UxvvWBb9BFl+
nQiyOeX90B7GcKdM4AGyHo8HTcagUSfB1B5yplCNZZKHmH9pQRDZgwiKXyaXKTKNvbL0bzNnICcr
ZQ3VXTW2PspWRq8gjWQqYMJF7QWPa0F7A/6U6+o9zwGyBEhsiRHQ+MbMsBQxy2CjSb/4j93Khqi0
qRLdaZyPcQDpc6B/cTQi6pxKUv0C67Esal8wLNrFek0qHqQGWarJYggZFYZofpRQ/1Qw36f76twM
25MoF4pTpU2ceguCMcCDKpc9S5CEc8/7dzotbHA4b06BEH3MkxltdUK8F2dOcvVZ7cRtODNNymUM
s2pjWJ23mKwi6ndUMfOniTwcnM33ajvi91fGfqFEfhQzvZIiWPwlDnrMb3DXw6rKNYUmcyNqgXZg
m46tUzhK887omb402DamwmB5YgVIn0WJU6hP2ColSOqBVzUdIaMo/dXG7gcLEJ4WXqBBzwfqO76w
6g1XN3NXH62pU6+LrKO7xcCKcKTDQnHiLzc8QVQPBfiytSTk04A5asBZKy3aEaclwBS83iQDrpAh
N7tYY0o/tXJNn3OpwhzB7YyUtMXtyexmuLU5qSaLAe9qfJosdokR7Ketdcm2ZtiQY39TFCXByzW/
QESY5AbBJYT6WuJQx92kuKLQuAVqX+zlamM3G2TfTWr4UiWpE+Li1zZQFU1F1T217j4NqxqPuWUd
Zot2xdIqf5g+C+1JrsjlRirsCoYJBDTjwRwb75GkXbuMGPWe98rXlMAmJLuXAjJ9nUPzO9Yw/VFm
xfLaonuRMMQ55ipLWTGnH1oq/Ek7vlCNOamFX0WkVR9NDcVYyNt7LsfgGmJ5irFahAQ87UeuXCfX
m83cdXwLsSbQlGRImhSMmESniodzWDHbk/w6NEUSRAfb6qic6mIhRif6NcY8QOX4HaRMdoIUqxWK
Ma/oKlzuDemURwLenB0sBU+VKijHFUM1cinWxd+qn7HPYhIcl61frczepO53llELdqjA/0KwqS1E
T2khtWeLQqTW5ps65YgVzbhDfNxKrqXVh1rMXXziPkqZfXjMBD+VmB2VRQpTCL9TlL/CpUFa8Iql
LtOi9iOfktaOlBHe5JgavgYxPz3og0wLLQ8HskP4IiLCfA38IDbdDHdODJUGyzj4aZrSuGRjTE6D
g5Y9/IjLkthCV/BJn7saDfSIpCyS5tDVNcShxOBBU5xDbI0DWr1FSfFgI54868FqORql3WupOxA+
5Uo5iBFdNPN8M3Vi2o6dIugXyaiZd7VeKs574uq2Uw48ZAJSKHSpUJjzxWXTwmdg3HElWy9tdWwy
L5r7deIGV5CLB45TlTtWNO5I1PajoAFWnqPumZnCm5Dh66bmwlYJOICk5jEDmfrPtC9SG09ql2pe
wGBVPGIthhhAy2FBMm6cIUtr+rNON7SXtOdRBBBL5luCMdXDU9wg8MbLQ4EvjIudYLBkfNckYlui
QIJWa6162faGuHs6yBV8q7NaFNZBK5dtnamYZeF85Sv6RPiaROfdUMwECrGVQ22eFJ3ZayiET0uw
FssSJyd1KYSc9onzPHfM0ALftb5NspCYRiUHSRguSSg/8cGXjdnSsAlji4Z9qE+GmHymSpr6rcY3
1OP+5ZcFLEEjfSGdA0NipYNaMvP9iutxD+CTKlJwkAMrexf1gDGj0B2SbtUp5gMI5JwVG2IX/azD
4m8SwV0mi9k0h1LtADY0HBWfpnXO11bCqYm++wnvvblLD5bZcnaYKrBOE6LygdJq0laEM4Fpw4La
dlSMXUSaZQaNIYy6n0iEU9EwHKg7mh4LXH1SO0c00PYXI98unmW9F/YQdroYwFsoaS70GtXWPE/k
KTJxsFKsCfMZPqJe6+NTVBpeZWnjOspA4y1DiovloHf1SYGwusjFrm/g1/XqUtBtE4anwCYXg8r0
ezguDcRHrVR1RFXN35mlV7Oi+YjN2cJpQVBo38I+GonEdfCJG0+YkBKXuzwtopweChPe37RUB6vv
sLdsAriDQexqSfCcNpCvhUU+4GM+AmyxMKl5e9MzAwhOdPSR/INQ3GMIcsMmHDLXgPssb0rfcDyj
rUrmG4GCQO4FOWZK0SOU6uBOz5g3jbngKRq6hvmmZDpSVJGE+KSCWdWyHYSc9Xg0ih654IFDF/wO
NaMSG/lnqa+RHEvuuuobHFAEpqRHneQ4RhusxM8lxI5KhmFYEZrTkg9WS0JwFbHx3SzgwnywTMre
M13xhmWntGgrBCU+UBY+MzFZIFuQGynKf1kof6OlxnO0oLsr+pFsBiUnNovYqqZTgNdkTAQL3J71
2KKhNa3XYta4CHVOVAOwcKSHP8ssNoizjJ8ljuGEQHzvW5FuRx8/UFDhZ6w0zXHW+LARjOoanztP
qBNwDvwdn2f92wxfkDhUzKQ2odVbrjHKn2IHmDKu6NF8N0Y6l0xvP0nUaW3yLwL1HpRoS5Fg7cUO
nkfWR1+dyFAowTMgKRMnlkfKqgSQsq3rO5ccA6ZAQi8iqh+N0o8bSYF4KuqFDM1d/Fb08bo0YBqd
fkqbEioAZq9c9RDIxvQ3MmLCeqHqyyVQWbn2sRotnEQNV43hUUA4YRJYupky6RgssXnVGgCREfBq
ZvgVKrF0MkqyFjVkVO0AVTOtpuK6KOK3WUnRN73Nr0bYTC7pr4WlMdVU2l/2N0zZmb1o+NjClsMt
stkyztSmcPLCOv5QRRVe1q4f2VBjFTFv2zNWY2k45jBc5gLdfic7sZLXvhZSxBh4NTTK6LF1AU0Q
bG2MmWkX0vAdyEllyzDFy4DqZA6IkyRfcIvjr+RNOBRTMUhfWWC9FSSi20r2WKwAn8jew3L9w5Ta
0V/0vD3isGqCd+Gcqscibm1W/TWMKsEUXOVloy3urKvLwbIwHk6oW3AzLrxBCp5Y6JKDSSbkJqwK
hhum9FpZNb1hPglQPRHFaf2dzSt+TqeOGBTTuppGSI70EsD6r1uihQqHUCbVmcoaWWqpXNWO9a+Q
VAw9w8onOkTw4ajKFfKnwMRmPhWZ8UysfcUkNriODLqXN1gjlwW2XTAPlMzo/UCgCDVRcipBwSqU
i+gRqJLEuEQnT6s3RKwoZqfuBJUQaCEk97ZIrK1CbbEPS/UnzgXrHCfVZRERdY6yMnlWTre3mChe
8oJCXsWxPNG8oBa9Ye7ALK2iOynfI8STnIUfm+p8NXtPndxoQR2Cd0zuXJKFIekP4BlR8tVUpXEx
GUfTNcwbfTBu5J5ShJsxmhcCnrVK+IsnpD/qJqFri3A2+uY3ZPDmlg1cibFSiNiEibFUDOtJZ8jc
dWpfinnphVj2bcYoNLakFJ3MaVI2gQFGqgUzhVxNcWDgQrkJBDgIs8yKITG/CpdGhso6EQrc9x9h
KNySEg/cTKdLjqriLs9LTuBvegiCVrTnEfmh0q8ky65z8hkdvzCykJYSw2alvTSCiRVDiPe8EUaa
1372Qn8gCA00aRkRdejNGirZt2xWQusMEloekdBOR4sLsP2FccTEDmcnkpVtE1k03FrmWxUm8Ufv
tRelzbUPS4BjZSbVZ6JPX2KHUVhDyHQVX0aO7A2v9/0kKjh6Fy2MlZZrMM9ULynuROAZ26DBR0aA
zVBgv4yQP4H6no8s/h2yLDaSaUM/wv6s1z/Z6ncZSyb04nL1bPvf/xvNzTORnAiqVu/KydLK5Px4
elgb5gxQvTYRwzg7NP4F6tD1SeuPfzdzcigQI60P//ffx6//r4//+/VlaHhf/24bJgjj6EvC+Jc/
GaGRwPDw4Xr4z4NeWC3qmtXM7XHf4+bjf4/7/t383+77354S4DZTDT/EVrhzilTYInp8H6QVn2Ze
P+J//33c+7i9KBMPCTluH7JVXh+GnY8fnF0obv/dFh4xOo/b6qqzRUcT340c6750Id9eEFvZxgVz
2Wdpt/AphW6nBvkmq2Zi2SYFtxwT9DQfam0fiZG2X6LAdMjrg7Ky3uzq5f8+kK5PMXQV5EFQtv9+
4fG0x02BoZCvj9HhcVesqXjwyyZKtl5MVfTL+PY8nvd45PGjzLH/h5ImvCREQXqpXiDoSta/+3i4
kzVtV8o/syprEIbx5t4sOlyBGBexA4UDLlurW5FRA+YHGXtxXYH+qkl37RIAmqEhVVIv8dN7/JCn
DkJEVDYL/MYFhgiuM0bZ/U4CXAsSAph+JlJ8SNnA1QbELGpb4EKBFC7MxrYP/7mHJ93DPvJx8/Ej
z0eo2wS2Ntsm7JxSGpA3PB4ZwkJa3KAq/mQjU/l/v5c9/O7mXt8TJUvM2uMVHq9dhatLZyQMBz4O
uWCrMdXj9/77K4+X/e85j4emDiRFWp0m/734w9jy39t7PPA/Xvv/+/C/V6jMpPWtvt39e+7/+JuE
EmyxNT9kEgUwnlksf2aOkYK2hmKGZCarEBdlCZ2dMXfHlNEzdlK4ZwxmARgmxIwuv1JVqrdGHYAK
lNHOSOdip0dJcxT6EVQpBcdfPdejgfyJbCeE8FbqEisvLFacwBK+hkb8q5Oztx9qgHjCdJmCUrnQ
cWp02TgVEDTBTAzMUg7oPK1CmXCAwYNosFo/APsQdEYBbdcweLNeKcBIJR9Z0qwaI1hJFN2wSwOn
CocasRJg/VA0ED/JGMKjFlODFg+PIv8zhLHgNhUcKGoBBxf6S8+IzkEuD7tIL187HQChjnAGkWBS
DEzJHIpu8O4OvWJM9O2unqSrbBRnytvWnjIRIgKu4Rlb8HbAo3zTFXjwSPRlYhBDpzLRc5U9wdT4
ntdx0J8mCWCpB8GUFGC6fmWDZ6G1H8ppJm8G0VYiwCXWlmrh0sIUh9zGJ3w/ZoiSZiU0lxJsMUjO
UbBkdr5YUGik7lcjVcJdktpwZEsiq27soZ8GkNFxrA1NBCCiYb2n0Co7cBAnDMkoDHsYPUXL8F4g
DSjNvKZov0WiG7OsA2jUQPTT9EK2JpxorYJDHaHXDWCDyoBrB1X7JGz1S057xLMtwzR1lraaDnc8
KiEGlGfC4iE4ZvU7KgMydnE+dxsiDza1yZxUSmONLbBdMORgfRDUctrVBr1DCAabdjFpxKNwAido
hu61FqmLJTrTrsDDZG5jAi6m05hKx1ExNfhjfeJ2Zrlmt9Z4gwdnQVa/i/r/cHdmvZEr2Xb+Kxf3
2dEgg2QEaeC+KOdUpqTUWNILIZUkzvPMX++POt2+p0/bvjD85gaOIFV1KScyIvbea31r6dvydASX
MM0RSfRo3IEMzDHGJH7+rdPoOvUHjONBJc5hTg+N7QymUCR4T1J5E0AZsQziAuqGdkCFBGYqA+IA
E/OX0VpfKhH7PMBcwT890w7ghgnnu0yoh17V4x29RxlwWEscFGDK0d5ew6OpaIaQBWNMuKaS5GC6
VEG5J661/5DYvXNpU/ntSFz8UfoUcEDBUU8WHKOivjHApbTzS7gXgUmZMMuYLIVF16va3wwDl8Jv
EBu3otZrC0x8VpduiKjFEpCZM8MVzqxWzkgbCSxJbsaaMZbcFIn+HfR1+EyaK6plwOXhEG2rAXCb
T19362f+0Uggf4vsSVa2f6h4h4RnCVqdhfNkFu0pJaKHj5dF1M4GbHU2+FkrdPdt6Z/Jb6uPtp2z
jhSArUcM5piwxqZ/rdL6zSh5BlmJCDbzL2Vh3jXhSOnH+w0OnhTj+Mrqpk8zUeJcR/gEZEMLD2I9
ahp0WEmEDDx2/F9kxDFHzg2YOiExEhke4Db0z8VMhLbB/QE9QvymXENRYRxyD4Nv0F3bKOwGjD1N
DVKJ5XxrDdD4SpEFaGqz6iNTtA0akNZr8rTMs42+zaS1h/glIUNqtoeHrK1RGcYIZXhvETC3objh
TA/Az0R0O+XXrY6CO92xJweMhWw7CrajZb65sWeghsnRX8rkabKjbtcklOFmqJ0bYMW/W1ponemA
xJDIuwjGhVnREarRluADZwv3rN9xd499jyxmuvJ6OlPkBhP9NfhbZx7lptTt8NiRl1LI4bFqGgNt
afglrc4CF0tAcuug+R1NaXKG55cyJUbj0i1OxMHzVjWe6bTJWngnsdyInuTvTq5l47coRml92GNT
7XIYlYzxUcKOxLXmwdCCzkNNipBjNwtBxGSMqQIaUJagNFaNkxEFBljIEeFtkXISDceFhMD0buvH
bnsgl/e2mtGFMax66uYUU1N/GZpmXklSc6+m0sReaAT2cXBJAoKUegUR5XOMQRIOdUh0WG88C6Nq
eNdrPEgOpMyqna4Nx8XY1pHNEXe08AuLBo+lFwxojtmiGh/GVqIHtyO6xWI9y3K+bhHXkMOcnReR
GVeuLvrolJRztqmJVKRPeiuMHwF6ZG+KWFWUHbredS36/2Gck+NU80F7hJzbQQScpux92gjjq07Q
gKTjeJvQtz8OJYOVzMXGNcYWpuHCOxhj8jogeNXj+JoqhumGis/dLNBHT1gtlMTCZNTEKpAYvZ36
6dTVcXqsttOQXdLSZE3Nvfcyb2jmt1h8Vf2cuEaEZoYUKIZa+RxBEVXszJnQn2q5VcnRhVGWneqB
G4ieHae9efzwjepmMKYSaA6vPsbxbhpYst0MC3IVPpJX75hIdb3qgC4nqxAiwKzn12XHQQG3Y8yM
DWr5s5+/mF3YeJW2Hwtiz6+90PkVpZAN49rojt1CsBmWL+aQYKYI8qdQhOExzGrvONnjr5A8Djr9
1nQ0Oe0hL+FLLZxg42TICWJ0UNdJlZuHypvXcuke+o3cjUsNYGiKg4o60m0Kc2cskM+fL/J/fvfz
4x9PcfkHTRQxmNv8/EH/A7Yel2fuDuajSFIgP3ow1i7ecnSRL9nYXpeE9O44PsKa/wFyE2/ItwzS
l6j03FqbngBAUnu7HCZiVr9aAdp/00Pn+XOk//liu1wKcvny82MoXDroFGxru4UQnfhvgd2N8x9P
ymqaAe7/1FzC5QpPbPaDNk6IA+JuobikiPhJ5Swk/JKf7/7yZ8TPsW8qDEa1jGlOLuWTII+ZBpfV
ob5MnJug6yjo/jO18Oe7n9TOjqSLlcHEeWUTiUFU8kJh/UG2BklAzZIbhNwQqtAvX2LtIGX6+Tla
oKxzRTfGS629+mHkzwtg/ofMmtX3feuaB6UhFrnLlzlFyCvaKl0NxrCQqoDFHrsS11ldOGeC6Fgg
lJRH8tms4893tSHkkczWgmYGrdhgYcRWBN1wFnMoOfjp5zn8fKcoddfKRsIVRqfSqcxj27jmER17
Hyr/4FTQTGSC6DcoQ0zwqWlPh9C6ZyxSHHPTrQgGcIGyNZDHOedR62WklgIlkm5hrP1AYNnRjXUs
pWkdG4vA3o499KpVqA+0ZKlc0MmwLj2dQwuAeJP60BRKBKUl07qpseXK6qllmGPekZMd7cxMczl5
lLzEkovvYakrfr50y3fm4COmny0aQ//A5Oo8ctd1SkOkrt38Ou9N7EuCDQ2qF1ku8RhHKJz5Qn/1
ULSzuRuZjx7n5cvP+//zo0VLMc1o5vB2BwD0ls+Ak9vfv3gjDBUXrcBq9gQKXPKPjzK0EJUOZMah
eKk48HpL3up/XoA/P04xnvJimsl6bNwHyxpeyxJPXT8vWsl4jpttaIwfFvZ41n1NPEx5/d8yu29C
Ei/GGwmMcPYONHeAbwbsvPSsgU8muyLZJBuNO8x4mz9DCoiYNuEGeTU8x433WH2Ix+Ka0ZSBSBWl
9nIWhLkccyBe4WjSp/BpfgUv9jkSLn7lP4WPGVqPnZ4gnK6ybyCKy0057mh7MkEs8SUxCiACyt4w
BIFuHQOOZBr+K1+AYyBItizq8wM86XoA9LrtjB1Ux7DfG/fzbfu74McJ2SAhIZsCxBEzwFfJ7Wuu
Eea0v3goxSwO+Vd9ZdxjRmNImOEGR3ijTtGHSRWDPdXjH83IGfAbi2u8U2284eRcjzscIdLehs5v
xDDgbUtAo4/m6wWA1YbwZMZxV9iMEVo8kk4I+QTbebyAptzT9Du4kyfUaYALNvhjIRIQ660+S7az
dKUe1CcZ1g/izTr6D/TjOes12LEs2LtXfnjizMCyIl/jl+nW/xzxhr8MMLDbXXAyo4ONgb9bDSza
ikJya5PiwhQLOfkJ+OxcUnRfFb+4DnDAz0wnmBqd0uv4A8dlucr9jWlvgxpHAY5Y9BYYewE8dOKq
ihhhrZDHAYoa7jiJsW4gifcuJ9QWu/EjIDHt/os07XZCKn+a8Hm7FZvh3q72nn4Q6e5PuPY7TiRB
kf9b3mV3RZS3zX/8u3ThuXMuXP788Pkf/47wxHAMjhOOdpGmmo6j+Ps/5cqW1Uj4umVi1DSOpUCy
skm+xXWxTz66Y3AP5TRFt7A1/LtIr6dsR1tRn9zz/JsrhHMtGr10YbtMam1uaxIr+CjShZMaB7vQ
Pfj5HczOoYShurbETnhEB7icG3YSyd8viCYoA5/nb+h+22ybvULhOOMB3ZfP/SW+zx7L55aOw0qu
66/4CLH2V/puY3DZ9Tfpkb0fHabBBYuxfm/tJiYSO31hMUNrsEc2g50a+TS+fQtj07QjkswmPBte
cbdGWTrbuKPaZ30GwzzSzT6pfuN126+6/1SP2Qkcb/iNMQFDg/7GAeXMK3VNlbYGmPYafyCGND7p
WyN/HR4YLDxWfOhYbWAV8zfc1fAaBLJ+pGQHDLP+yblwybaMH+8Rm1UvSCzcm2J7g1ECry694ZT3
74gk6lVHHLL36Qda/a24WM9QMLfeJviaPxTGbmsXPaYLp1H+cq1NdOoOxp4grxt8ofZbU66wT22w
3rcXMIAInrOXArIIrheUTRvkzpgjuU81boCPeLOKDrkDrvWKO2y6XRAAj5ax+gJMFukNp4N1u4rW
e2CWwD6ZYIcYCK+7xXhxjU8BnPrGvGdYaYacdE60yKGLL/QGLltkfDfTmlPGWlR7iAwHXmKwte7M
zyw7VPvxnRKcp8oGvnOO1et07b1SV+44uW05m+8FjqH1Alq4eXXeUBKiEN0c4527+S+u/AXu/y8X
vpKGaSutPE/+JVAZkH2DoksON9Ltb/AshetljeHyetLeL9K5wUpG0LresM2gbMJo9IQjqVmI34tW
+b94MgQh/MuTMQl11q5hk33w17vQidtR1V4/3ESSXiH/tcYhzDcTbxGINhw27B9rfHYkG1NXBbdl
exswwMVm+YR/JLr9eTr/38ZUeK7Np/u/j6k4v0f51z/FVPzxL/4eU6HU3zyLLERlSUe5luNxKfw9
7Fubf2OFdE2SvpVUyL/54P4R9q3/hnxXS1d76CEsSRrFv/0jqIIccEdrB1mtCbFSevr/JqjCXJbg
P12ptqu1ZxGJYZNT4SlT/eVKbXVsiHYU854N3EEosJDp4XUYuO8XOMhb9ygOwRopIQyD4I/o99/j
fwcxefevG4T5lyuTB3dN5Tiu6Xm8Gsf8y4MXuUO0t+HBhRo5jMB/aK/T4YaZlgJUDcyjWrnqyxz+
Xx+WgJA/b0ud7Ts90U0z9HWwEiFIKbHbQNuAYeA31065peH2p0vif/FKyWb/y7v8zy/0Lxthorza
d3sekWF9N19MnOPNBn8cbv02fv4/P5atlyj4f3441zSJi9BSovEwzb8uP00qStIJiUYO2sE/ogFG
/moBrcHpZeVudY6QXID8x9SvPA4uZFjGZySo9Ou1g0pdJmed5TNMA3rfXLkeUZScRgaaQqu5ziir
XYSTFg6N7ayNF1/TriThythOhPJ2sY203YPE4jj4w3RORxDia21l7S5B0ko719+E8XDriwoTcDyc
bcUhLpoRRzpjw4QY21fP/9YNy1RbGAe7kPeQVVmojBEBB62gekb+aKnshujG8OgXzL5tvHNew6Ap
Gp8st+yR4+qHUaf+w7mL5LILR3taCcbG1wZc8oKFN2zMvarfGVNy5VnvZPWkQLuBu9MeH3IcW3bq
0MHp0RBYzVkPRGM7zjEPu8Mg29/0J26kj36IpvyXk3XnqAQdKPunAapx0zRn4Qwv06JvoPOEtyU2
2cCVv04AAnUDQjiFWJ1cVjzI6qOL2GDVRHd/7tFku93whBATZFRJSzAAY0jU9CqPxBb5GpnzhUan
MwIdoaarwPzm8ssS/LuBWulKJhGdEX6VDBKSNZDhmvl8KcxiVw7pRL9q8Cmd6JlW0y8MKlRiyHfb
Wa27Emg4xoEcRRvu9Ghj28UbyR6k71JNdNMXrZCnUFmYNNmk6/GJSUS4Sn30i7kaOZfPX5aVPQXl
Z54174h8sLy60I4o8KEs0K1PYhASQ/nmo04WWm1l7tpbS/VP6HO+jIETeYsudvk9mTU+GZNzOxV3
qqITlzSczWh8RaUDDgmHqqvC+8BhuSrrEW7YkltbFBzkm9Mc+ThhsnTA8I0XOlNUlall4TNqeNfc
Uq4HZXw3ktd4wDEE1KSwv1Bcyp3ZRrgjyfpIxJ0vOdPrOPpuEl5BhpRlUXedEgtSDwGALWVO/Yue
G5OJovn0CrIHRKjHTYeFN0v4fwtA+kaKeDAlptaX8zJd5kRjFhBAXJ5IZUMyn/MZwULPocaI5Tn1
9L5SKJXDiuesmxwDQ31vz1wm5FiditiDIilIcrMMJDSpCA9YSza5pBwYKq6fKuHcGiI6KyZjHfkG
hucEqgn6Jlr21e7ng/ZcFp3Kf3c9947fhYSgZY33eTMGWe9K2vA8ekvjdTgHpbxMmpjv5fLNJU1j
rFy/zVj169FNL8EEQbEPAJFhwLtPauK0x5RX5wvYA8WccPR0qEs0Sp/luhmn/JHx4M0k6ZogTnkz
K6CYjeg3RVEuKm/szcLD7YzykgdYCh0HtpdYRDJYe/sOrvYwX2up40NHwCZlp2JQUt9F+Wju0Bac
3bKF/07ZE3e8fT9XnpEwZnMhb6qgfJOS15FGVQbp0d9ENSQmZ7njCm1wwezQ60NhQRM3Ttyzlc0s
oQeE18lykwQoc9x25u5MKLNrYXxlZvsgh5h+NF5amzvVXL5YjpXRUGKNt+saGPLw1Gve48ap39Am
IRr1uks9LcdeD9UxQxYwOeG06p/9HtJj5wyUti1xOAESnRXr58oMUuYUXXZYLie3EHgRJItZ0GLK
L6OnFJZ4RXlruLADnEzB3oQ6qrghwwSbdjE9t2UJ4c3gFmc2tp1zlvyfzxOH6NQwM5my9tw5wG2Q
aKOFA0M7eBV9AR4kDuyvtmGhIvoVppjL4j8O61z6927JWxHzodqz/KpTFB6W5+1nS92HFnNznlg7
8ocEd18iO7rUhBt0df4kZFJv6whwgUctv/z7cW6BQhcvnhyeqn56qr2sWQv/Fp096RDRqOnRjE8d
trBARw90jsiIXy7Gwf6SBc+TQQJrTJ291ZFDOsKmD0qNOcr6wopAABFXI2sZXWTrMtgpbr3sgtnw
20Ni3jtLCM1yH9t8ojTZQfyJZGv32LsNl5EJprKA/KsJVCWahrk5dwZvBVqHElXUqQl5W8dlcR+B
oJTotXlbwwDAXMwoZaADHrH/gFQhNTkV7Joe9CZZy69IC9bOmEqrve27XTW3z1NC3grrJ3peyhYm
1lBop0Pj1W/LWzJVbDHSZvATcDdlCRE1ST//vEBTpA5jEHB7ywXvlO1b1cTQpHS589AB85iryWQf
jQpnp5v2lR0Z2QuxzmgC2LZ8eARGk2HmAupXlW+hFfyqE4yy2D92SpNqNLGNdxoxMr3rnTeGZFBL
a9PV6cdsLhLfZVVzfAOSj5nQyK2hL6QzhVo0oGpiDF0MQ3JxB2KxipJKgulXvBpQSMUTofaFV5Py
UKudGTqnusy5hbCboAHILowosVGPwx0z9ZvOb85V7oirAbd/uux8YZuerbi92AL2vlOED+zR13yE
/jrui2OdyAA+6lM56mxrOzgCkxjGXzt63y0ppVnNDhBmDLFMuIONy0toQyKnUcZvxMzoVHDHHt0I
JZlqpydsX6gowbyzyoodzTm5dokDXEeTv53g3QyPMyZ6Qye3Ld129FPVjB4bKEKlcU4tDc6QlhgK
201m9gvJraaCDpp0g3hagkOYPhsEd2Vm38WxJFa2HU8J/xUtlufJb/el7OULquu162S7FOmNwB52
PcQAiJmzcJU62z7P5GnGF3ZldxS+UYSGZHBeleZSroqBhxrl22AOx2bR0YVlg8hv7g69qjbFEHi3
cz1ewpn4jb6z30cfVFeCCGrVE+wKOBgIqmvxosLc5e3EY7aNveSxn7FUStzgSErSD1EkHTsycQAa
ndFV2AmDRRuBWWWjh8VEfTXOjKkayTPqh/YQVyDiPAEZPdCXTvkf9rTgRVvxJlp47KGYeDeAJkZ6
VQS4+sfFHcXCd8/c+lB7rbuOJd2FpkQLK8atjjnA8VLKdVYP05XRze5e2PVJztWtxbD4GpX3cyBY
fPpRio01x5uSFCqnN/YuMWdbBTa6zCFWjdqiw9fQGK3MLIJ87ET73h1+z/jcj7FF07F3TKaw+C7b
/tFtO/BGUqAcwFrVhoaL0MgFuMieXtvMnefmk9VuwEwAAs0iNLgdaV65Q/cYo3VY4V1+Lyo2oD+e
RESKdj85extbopgxvkRvmAAiQBBgr20rHbg/mEKGBfwuK/KIIWGmFpMMSg443RTmW8oaDXARLV1X
g44xYmWAIVD/C4rQqyS0HycrurdCna01KqtjLe0cazFZrZbn52vm1hEjQ6vGA+Te2Bi78sg61uy9
ceUXhyjGVedoAmg05GkbrYzI5K6s1+Y8fvaam8oPzfIcxemBBZhDAbHqW7cFBBIGC6NRFvd5Show
Gde/G27NTVF+RhkXRNgTGSMRT00zMuKY8TLw4BmDAqwLTI8wU8p14oyfs9Gb8LLw54mwYN2escAs
S24lPPh+Fk/+54pioYi0G3G/+OeoUPHaI8lHY9hBhp4G08kc0IPLLs9BxMp8zzvBsADvw2LTAHeP
h+c0Cv8udT6DlA+7UUW8cfL87CQzcUIoU1YN46excKLNRNw4WSXRR9L26WbMIiqQGCK3hznZw6wC
SV5xsnFJKPHJtbia0UFudQCUqzMbJpzSeIosAdRdJhsiHIDnpZXeJYPznmX9msPWYXbr/i6LJpYB
B1p74OMvzt1t3ChOV0P7PdZsxIzfP6iKIBxKfK9lRe5VktU7YUGuLsuAHR3tDZcx/CoGCZQ+Djl8
8tmRDFhahlbrOnAj9Gc3OkJSAymB98qfEfmFsMwNgMjExz8mRRfuPBOnft1xbJFNVTA/Zj1qIeOE
gFmxPMRIp62THSUfIZnB7G2HToP26VLZr0bbvlGF89lRsCJzS71d7ch241Ju1bb+zAKJ/JVJce1w
tC2xy19Vks9V2Y23G1V1UA7dscbA9WEkHYL5/l6XuoG/iPfO8cMDuAauAukDpKKT1mv0RKGGnxB0
3049AkwrEW4VU/yEPS/c4vQeDpxRb5ycbDUk62CqgOOZsq9IpJBFa24ZnAPOHJN4w5lSEXlFXy5G
Y7OewUmGirAjKoWtmiKAxtrfWvXYoxBwf7UJY+faFg9Rqe9l2RNJi9dql1ozs3AdbO2QmKrAhPBb
NxxipxIdV7z3eic6W47/4J8R4zj3TVLUuGMS0Lr9MYY8aRuM4H3IWX0A6PRHq+tg+T/w04dGZwHl
gIgyryfWgNjNdTgh/yG0z7JfUEC2EPi8B2VNLZFxDVFOo/KRB4cKy7FmCR+cEwdh4P0j97U3eLfD
jDgsomUQdsO0Ug20v8TCgd8a8tGR9i1D2Q+7Tqe1Nhnnp8FNPHjAoWtO26kadlk5friIpVgUuc/M
xmAQ6efU7m6DBblAOJyCASjiWK01CV2HdgC66trgnFo1UsU17Wlsl9stroc9idvrOcP0LqcZFLtP
aR/hKlqNQY1d2oFPOCxXWmoba9MxdhYIGB57i5vehKADgAMfhreaqTGMSFjHbiTdUXDWDyt32vJR
hUWwpgOxzxlmwHqh99DQbyBaCsMsa02sVy2p8XvPBVI+lOc2BZfqKXr+Pme+qExA4sxYIsNtOY6Y
UHLrNTehpJo93r6MXruAchZvkuh3beCq5FSDxbd6L2xBXTCaABPtY2X4p05mm9ld5lUMwPwkuxgz
+SDTdLDZgsFoQfwMY2Ni/ef6pV+4V03+akyIrQqm/VNRXopIvONtZEAgKb4yAyzUtEQ6YrFSHHNw
Bnv3bdg361uzUBNXbP1pDJAd8hL9s8xJ39ZRtZ0TXa2LbiQGqLjvHCpZvy3ClSySj9gi7NHIoaFP
dgn4WiYPOaYaRt0Qb/xNT8LrWnUW5grtXteMv3vnWYw6x3XgkAlmZnTDaYHhzIdL2xLwlsPbFWBS
O0z2dtl9ZU1532fhg8795zyGcKFS7AVumCtIUSyqWlxbBpqULLQXT2fxUrYO0YtIFLe+u5H0o64q
bIjQS/FQJO58XSLBTwOeAe/uaaytSxPZZws1+qo2ingXl9A1U4vUVUaPWarcvQ001pudeV8E8Vn4
dFJQZcycaq27UqQ8y2ASjFkZAE/C3tlUKEAYmS6l1ZOR0z8ZwTH4Y4xKsentdVASQtfYrMx0kzZT
SXnX9gRLdhzsr9TAIuhj4FZVf9daI/A8xSLeGepZcUjampDyM1xrK2136pp84UN0Jwy332PWG5no
EhMZ4hiOdzovaNCVvF2yCTgj6c5dpzMxWFYa7yiOekQ9pn9M/bGFTAxQP8n3qgBuQPf5qZyIAVvq
u8Sp6s1UvUg6GCsVhyjpWd7i2IVqNHkrO+QVVOVNp7kdwykNT2nM8WcCzlAY8j4dml86b421PeGA
7LPpJtHoPHqUWhxW1G7SycwQljQFExIOs+xpPQHMd0KfyJeceAPCuskRhcE0tuNI1RZWVwktwf2E
J207IY7eC7D1nsVPRVpaL12sT101DNtZ1PnOtufiukhIlowBcVhGKQ69E9/rQGSorp2LhfoBZxka
x2WpTwx9NHyyU3B+cs8BJCPq0CR5j86vFQSQn0WApdYYiWmbrQ/MUI9DU95KHWokijW4smlCNDzU
W6k1+amOdx6yucbjkx56KW/TimCHcZZrO6iGXZmxu2YTcOw+pOFUXbPgUNgve7XqwLYPlGlxSNXk
4anCtxhy1PW1RzvNIGFlrl6KOdtlGNK5EVjZx5kS3qw7xtoKZIvW/p1HAk02IHLKDG6kUqZ4Pulk
jvN0Ow7Dix/jnWVWxTQV2HDpkfpVaKs+VMPPuhg/9cuTx0TlHxWwg6ZG6jD4cIJ7maWb2qbVWjkv
fjETLL/w1FX9WWbiNU24zppkTI9zwq6QOt5mWN5A6dT4wTlWmAUgLfI5gmSy14MXIfvRcY1rE+5X
6OMSyb1n12kEkybeUwBCzcZxk23m1ut4BGA/1dfKyS6hoGvYeOyYA7ahVZus0TuCa56JLlKa24cR
qzklOQVlg5zEELDO4gk1GApme7m+2s6KdobtIqjOSKEduHJSgZ51an4r36ZdB2zAC+jfQkVtgihc
J3VAafSqanM4gQZJsbGMdX0oMtNgMrzg8eaYe8VMv3Ol+lUSYntzHI7lfodFvzG55rm4x2s6vp9O
V9EUTHlmtbDPqUWKS1wTYjuSVkuWEcrE5M4uxQfQtyiAbyCN8t2rjR64Wp3u2YrMY/CmxLecS2+n
UxbgAKs+euIQzkeMEsUiqIp5PyWQ3KXTFJ7NOgPxyzXHS+GU1Q2XyMoxv1FAeDMOr8pLPonbBmrq
VfEufypmvMea3KfegdhU6apYVSMntsR3gV87MNNMMuEanZ0WF+cV1Q8zVKFuHA3eNJY5mXt5z1DV
GpxVa4ThZsa1dqVrsoxrRSfIQ0VrVAFZEjm5ectvNlr3ERINdPuKt1cmvweiThNvyi7R9D43Hkay
uIQVkMNQJoVv2UUj4cGSxCwkmtm8yjqE2FIvTcCZ3ngxVLeDdElvGRTQhKF4GlpsTkHNOMA32SXM
bjlbS0IWTXU7CBrQTEBTDzBfnz0KTH3+9Ty3GBHTmWSJ0LlUgCza0gI0JOyt04fbqiwPnV29V85h
qjFehRUleeP4H8qPFrHmDYerrWfXyHEcCPORiaZSuS/WaJFkSqieRqCTt+ZJKNrYhDxkyBq8gVfh
FvV7UqNciD2WU3qjKEMWy9enh8YTGm16oxIQUwgl11jcp01xP6qTpSZBi38kQM0B6pKjLWM+TniX
ak5B6ZMR0yHRK9GCuGRC9UuREeL2M5zwEuThwakL0qeLkHy4xHrxE+b7VfXuSmTMYycunFDfSyKv
pm56iQP3xJzg0mDjl4MAtIBQdJb1O4SgcjWQ56EiXlo9Fu80Bl+i0Xqchf04oJxHgXwWzBxx+3tw
tUu4Ilzx742aH2yRv2JMoa4TNQlgBL5PjuCs5SFSEOU9XOJ01bBZJrMjNtNotvSxfrUVQoQy8k64
9TjKW8VvC9Epr5v1rLb4Mj0jc36rAPdtWhuRbst+h3KNhmfBSt5lsKPQ0Dl5rVc/+w6a1GNNwGFK
fWX4NrtIFcM/ywYI9WN47j2ENpS1KfMh0Gc6wCh2Xyjbe7B8eAMRRaBgdckxBaLrc5NdXXLmdhiz
qBiPM4LJaF0fJm7Jlef7/c4wQCkNLtT3Mo6HS9HjG9HjmwSETqF929Bf2sS2C3dEjXcUkihtnX3u
Z/SapDonTQHOq9GQZdUvQ/XAkTKOTmEIkcvOb8IW5I8dIlfpEdyAiu04dML2UwnbTKjIf/sp8tKA
LoJNjGWLRzIU0UcN6OmmcVj2o8XWmwUxz4Hab56qZt1qXQJ/Kx7M3nIvzmIsmYIRkIeayoOUZbVV
futdhmxnZF9D733krnUnJLc5/pPXsWe1aAHS9+6jqEceL0ajmXoTo+SggWHY2DOdacytQ8RVb8Vo
ZH8K29baOxj2wAS5N4iHUDVnFxc367qLWSDHsIDvjwfE6ziWaFM/9mZwX1cdDdQencUEVmc5sFQV
LSJz6FPk1ZcmR3goKn03xnlxGpg4XMhw7y3jGZEuctraUDh2wT53VXAUZgpgAa+9KIzwumBWd2XU
6smpBji70JxTJ9rVvvKvgbYlNiOmqiL/q86S+15DEVBuh4wwrYkSCOKdbe5idxbnpLAew2n8bAQJ
V4Km/zWHvfrasUJsjpm3zgUjGJ9qHnEru0lTsOkGfBCQ3FipeM9cXXg0AOvH2nnCewTixnaCvXgB
xzKZgP3m2sWDRf+qWs6pP3thIPgFsbxHAcBuMKqbwGHLdrvkxhI0gDOaqpvUOVeWCw8E9zgiNP3o
2FbD/Uz2guN5kH5wlswjY0SDD+9noUexQEzP4F9aByFgFUYfP5cuSChKfCMFkJRUywk0pO03iG8E
oxyELO9kZO6dYaLVypL+JpqDbZU1LeNAv7tSZf9mj/rG7Q0aCst9Tr3ybdV87jL+qCOTvnJVfndB
uHF9fq3XEFMXl4W19qdw93M19Kn36C3PsViOW1Uyr1uX1kVVLCci+ohVjMyoyKEChRONUJxVqmTc
i3BjP0YEYnglu1kYl806tiB+YULBBOrIo4y9d29gTBr5gLRTd9rHCSeAWJP1bJiglgorzte+Tb8j
7f1LZz9YNBaPuphp0OF0oZYFU9Yhaq8XX4y78WZ25bnBPUCzkpJdfMf4RI/mFHXrHEqP0pp70EJZ
PgEeV5J6Aw+t2LdiYaRQPlF7cXI0sLWMxndklmBPQk8fCe00W/U5NyFx0E0AQ0vaFkj4drz5+a5r
enPNhWoy0B+jredHSD5dIK0pR4HIYItog37A5YtQaeB0vCotN1+LqXxy2sWVk+z1eJGCexYQIWrg
sAH6iM/hOLms1oH5IjFAMa9Mj2YvuJPDJY/FM8zb0rCIthr6YEWvYR3GC5CD/XFfi/HOcfH6Bl4W
3bZG+pXa7DJIlZYwcHetsLf9qmJrVxvwJ1OiO5NwvMzORCkZ3YV0ZlCjxp+5oRmTSlIWXNNa253/
5vRisZBb7qrM3qaBXJV+ILc41guAeJ47zDqqhR/sEdRRzT064Kh6yROsHC7FlDgaUdOsQ5OYd545
92QXXzs1tV0ZeASNUrSyaZ9g3TX09a1201VlhPtS/R4YwP8Pys5jSW4sy7b/0nOYQYupSzhcq1AT
WEhorfH1vRD17HVmkEZ2D5IWRRbpDuDiinP2XluTSRpBagDaHYIXnsL42ciKUzctaKN2VPJSZMEL
YXIrUIVpg4H2CIavpm4Bh+C1RxdxajlHwMOsnvGTrCn9f7h5gI8rlSCCipTefAh5iUVfI8DEPTc8
99EDnPVitCtDIUUgHG9Z0eKaN8hWpS+/wJFnqtR78xroMw16hLZhywaZ1upCDQN9VRvaiww6EVdT
NvKlOO6nlM4l0v7y1KeJlLTVpsgj0HaFvE5ltMwajp9MoYElEfIIVBMpJzhrtpbxmrrWPR3ybNNh
9cDFR/leIZZItOh/Yo3F1osmlcLYAbNkaGsK8kl2N1MVvG93aq76S6yTaa4SiMzxLG+RngsuHguV
OE8WPpNt4KBuXP7LyvRAd9xxddGjthZajpeapM2iIsoTUAg1URx9DPusYzQucLupK8BEIyJj4g8T
geanmkY7JRq+ZBoii6YdcB5QW1qrUfqU+jQ7LbmnOESXf+X3q9bVu61cWJvKy9y1rtXsjmR5jd+G
wTeOZGjocA0lr6W9KzQiapMAWSSuwqUhkXc1IcSHtLvmIrBmXWMJZWODs4hen2mMxcVQl35T6Osm
s06dTKFTB0FC10W3U0GJVnXYHiO1Q8g5JiYRjgR1jy7FFM5DXkFYjhQbx9zwJI4dll85379krOKO
IqW+DA12/P8/yiIDTKpAgVEfhklVpNXhP3+V/iF/9P3/LepyVJ6+/4VAvIUAKmPECpwsMKzXKsDx
kudIPZ5/NkzqAJSjexe9XNuM6f6G5L48YhUmoi710JV6WKTcVrZQoIzW2eINgL4pDSABc8sm8SYS
MN33oXe0/FJ4vegjSuCqstwDJK0A7cFbWhuf0XnwBGkT1HAh8sE95lW3jXxrPHENgSPmcLlDbWmY
8PJzsbWOopznc0x4CB3l4JwGdI/hj5Be0HxqcMOokKkGwraI/j6fd4XkA3JMuGLGU6LY2gmdioYV
ulqY58+RH9VUErrnMCEponfbvaj77boDa4k6ICD+3FL2XqnWqyHmGSrBeO9zhO/09dO5AiR4myQw
ngPuCHxIDi+J1u6LLERAn/d2nnHWk9kyJWG6Aoq4LSG1srOOLglElJUQZfceHpUf4iACC8QOUul5
gknzCGtip0f5dYgE2rRyfdLLqMYg2aE5qcotNakUvRk5B3Xcao4gC0wxUqRuFHR/c03spxMWdgoV
OrWRfVFaZJOuxY9WliySwJiMozmP1yk9YhzLYgbXeCsm05uuIs+zFJi5qZId2s4wZj6Vw6XkVZZD
F3+DNdTFfZKt6gkvl3aQ5JOElruoI+kbWIUtpGBd0OGtNpTq0IzsoLwKqIYoJ+txtEhV60NrXdFW
o/qgNXdUOgQdj8PKD+R8QwEwOPqiZXfQ8zmR4gcdPofUjB4RVMzMVHJa3+s3aYX2I/DpNhfpQDaO
Ri0vbWvcyRZU8ShlsKPWmhVxUmybyqf1BV5jqU8U5QYf3iLK84/RV2Ah+eYlzzsqEzld3GKgNY1D
D/Wwr4Wg3rRVnJS6M8h6sgiq7ksGwNJkWDgsenfGmH1BvHzQuuG98TG/GIG60wxtS+8NlsaE2ZSU
YqosAT7k/IwH+cYg1g64h1120HFp1/6oXvWTKQTNuYF1GcqAIxOR6CBFHFPSkFx9oUudsUkTnQZ2
kixB+cpOiR6VV6U19q6ldmvNiCmacSC3yzoxtyHloo1fCdisW9faFJBUnU7jMhj+ycazdGULVLri
DGLJO71xR7JnZGUfQnlaRUqrHTKXDnvo7ytMsAf0UDLuzVA8GZKbLtNCAZ5OtweFS2mS9lN5F4k6
5EKTtPZCBZb0RUETLkpnLlphyrz1kv5aq7TWS6EOboUKHkwoC/HWWMVATrKR3JHslPPCwGOb+CS/
WTTKN5LLgQo0SUDypovQmmMMPKGofLDKkhGO3ebBc9mb9mKTPtQFTaS81+MHCVYElQL6wmJJAAPl
y/Chmv5RecD4Sy0U0ZwUeQ/uQH+pZpN671NEBHFoEdFWkctkVblxR14FVb5Vy5MbWctgyGQq3Mij
zBJF4vf/DP1RPmhuBgAyeGpinYTyjt461n9ai4Vw8kO4EIFedQcoMO2hroPu0KW5smt8+pjT79cF
iRq5lbT0qQxtX0n1tgwNW2p086GOoEV26CLT8S3uuwDr/tReEKRomZjeM7AWbJt+SfvYqzB59Sr+
xjTsV1k3gbwbwGBmy4MQeqhHaN3e6VeSj1WWpBO1urosMnqjpSgNe5l9CYWRSFlGdfIqEJonilJ2
CvUQpFB+gEeWreMiMk4j31gI9R02WccKi/iSaEzHdIBxsLsW8xkAghVnW9uNSmMbdXD1pIqOoJpP
VrBUmwQ7sP0zv6QADpMg8HV0AUa719SW7knnmg6iHWWRls2l9sJtXWaQCaqObo0WnUpgqU3ZhU4/
ab7ckUm+bekn90q8czOzw+jvuIWhLynss7NjO8UiUL+kIqQ5mmzVMhnKD9MNKbhFB3matb0Yh6IO
Kx97FPlwOTzSwJ3OtXRJ5h1yUCZ3JpG0rXZFydKg+wVdvwmlixALIRhRtTKGINNXSGsLIuKPs4lT
GLcio8oke1DT9X3IZpNDk7UylaHZSmpHOAAl4KORhTs6X9sKRyV0SxPQpxnIGyaE3mb4gWxMjkLb
F4hYx1XXBhTPDViyKTx9OFKkjGixr9mNrnOm79OFOLAP8Ud85GZIY1EN75UuFSdvIEBPoSjGtD2u
lYygYY5Cshc8jGM7XjDJxTujQNuSKuLkXu8I/wDB1Vii5SCJm6fwLOj9x0wlXkm0NriFoacmwEWO
m9ivx5MxSjKVur0pStGhMnXsuY26i4OWfZ5hmI7akp7YBD4sF3FYtxACOJfJR7qCCFUV5VEI888h
Lu8+QmZG1nDUc5rlvSYpe2FkxvUrkLYVs5YdexpFy4xaLUbgnehWFAVCPMu91R0RWvQG07El6nhz
RRV8jY5JWhzax6ynPzKIRDtCoizp76gdKH2OHrJxrFVSJiqfhk2Ty4kj+K3IrN/seuRlG3OiiIZm
VuzYmR280W0xt+WcAuRoroh+duNYJ6E20rdlb/VO3as4iMq2Wucq2clD3aw4mcSOZoAP7QaUeJn3
LGAjpoAXE73XFKehT1gaSpDrrKFPINefM59EUIo/dmmUB0sWyLSs4nCVFma8diOlWFou4qpa95zG
xAgHSOZcKZyAWzYEi6TpqKGmPjnZPVly0Ip37GwGBmNLPkq96vq43PaVfvw+OHInZ2UCtdkvRtuI
E49yAQqCltSs3tPPgj6BAhqyTxuuZxXLxl4zkOPGaasvI5FzdCHKKMMF7zAmuKCqkeOFoEALBoJF
WQduIrsdSq5dgm68DcMHxXNjB+fsRhdlfWvp9W4INdBTYXjSsoEqSezpc6WYKPVBx1mo9mLMUDgs
tyNo6GU+Lf7fv/f9Szv9qTtayNK0cqBYnVQadFNDsUu9svGMi1tkbKYw18twpbpFslH6Qdx+M3m+
f5JT2vyg3qaKeO0uzL1ZrtRzW5OrQSgKOfAz3QngktK8PrdPHXL3m7coNoS3ntIn86V9t3YS7UL/
URJWAoXfJdsq9YHjgnqG2y+py+5sDnv3lfSTujtDEIAaxXwzlVWGeYVr0SJoyWtX+Tq0RTtep0v9
nd84Zledv4qMXuK8AUP+QT4H1WF8NgCFRcRrz7UT+Tol5eu7sQtW456EMsF+ICMdyxa7kvGIR8y6
0SIU34yNfIB8oFyjN91YqRn2wxnG5UVBHtZHfiPzxyr2Rn5s/YV+9h5UouiKtzYnKGOBHQ28IEY9
JFZStRzimTLRnFdxOGv2KKPhRlC2ZphZ5jqAigmJNNy58RopjHwp3jJx1thJvDeNmyC8c+mI81bK
nZgUpD3UmLqPYoOwBJce0EC80wcVmVY5z518XUS35MquW003g7QUkSsyd5zxkBD0RAqR8IKUgFIS
todltm60pfKgvsXyVibQrwcb/lnvlbvlhAxVm4wqAGEezcRZuy126NviYha+tK8JUNWzvzBPXNww
V9/7dfeY90775N+aB/yICoY4esTUpMfZcGVVQ0IE8oDsN+Qi7UE1ZtgHsY2ig71D2UNNItxCAZLG
rAe6XC/c+jAeq24RwqOmnzOl6eB0iQFjgpB0xitwV1rjK5o9mO3obm2B8fBsBgdy4IN01G4kVqv6
uSHNF4XvXnUw3rZEotKHuIpn4yYPBImtQ2EjMq6LxVPj4A0YqQ1DqN0lW9LglioHyRtY434aAR4n
jsH2HmnYERX/We6LZ+HcO1DUlHWygWG+vSOcXPr7hIt5DMh/hq9L4k/FlvcVNyrZURiGKffPQH5j
cziWrHEv2CEemYATZZPlSylYwxlEiVGzqB6sjY/4uprDS05morIJ7yZh1pxke8egyMyrumhuxSol
Qc1CS4AHXnT8h3jSVS94IhUtlnJR7Yitd7xrfxfW4YEU1Y1xL9OTBp6F6HJv8Sid5ZO7YW8aET/0
SOpy9FluJ4TqjJCXqba68ogSRgn6XC2yp3LrUgZ8bFbqQrjA+EnRsZGY7vsr1CT+oX+NnXJvnPL1
K8la1W4yFqLKLRbmon+MXjCEXI0zGpfsiUQOatHeUo1WgQedcF5/hV+EpiKegO2KCPEgKqfalrYU
fboXpjLljT7fJKhHAb6m+k1Es3JQuDEoNe30ar3BHCtesrswp2WSr9VbvTU75A629Fa9iNGSRqu1
JFd5Q0gaKlBr3s/Np2JjXgln694Bdy8AchyT6+ToQYoLBsaOrnFnCzdqRWHNI6UcJN7UFSmDT+Gr
S5tqaay184iL+jGPF+aVc+L4BVynht2wE6/K2Tr74YYymLvBvy4cuEMc1qFmkvj3NmWbrtlupEva
RLrjO9lRf+pWxou7K7feOrXzL7zt5Gi9FVOnCQD+1qB7MsWwkbDRkAie2fTpto1xic9EfwYrnN/x
nbr9Ezy06AgQQmPThNPGTpiAMM+gBvryxD2pOmHDkjgzPtBxEn9umocOaQ2UJ2agG56FgrWGQSMj
B5t840gfNfaexNwoG+78LH/wXwUDr9G8eufE2sOXmKFOpBkLcm1Z2dLJR30M/nyhb5sdWcvZE4MJ
dMq0NE3ah5l5zM/g8GF4uyxZwVbo1oY2RwCNvG7KSHXvaj4HBSmWFwSR/XgSYGfNh0t4R88tUAqG
qLmu1KW0H6bwaNWmZwoR7q19n0IccxjyC3FZEzbXn6zdeBRoorJj2Fs7T9u7n505D3fCilMiPgzl
xooImSV90m7GyXj2riwJz8aGANVdZfP+hRzqKRgQZQkE2y4fSgcxUIBSdC4erSVmhrn/rH95W2Ti
Hs3XmfxMtJFKHiRDlR6pLR0sAtXWNHItp/LQKcwRAIvko1hL81omi/JL9JaCE76IPNKLtJGORfMa
7pJHyH1U7SBtEGJYzzm1IZPJFlOiYX2MmcoG1y6YD8VuTUJWsfA2CYm9X1b9gOnaXGi4g2t13/Nd
JtvIwtMWvFnEUJmL5jnZVMBegDtiJ2ecb4Q9LdgJa4oR2EhpgNjj2YclI39n09Vwd/D3z4yzMszk
Vf1g7SVxnW8xQWrGrFj3O31t8ZpIR+EpWtY2W3f5FHx6ewD35ofYbnTm1NMgzdAuAPdK1uiE2QSp
76kNDRpNMpdY3FtCgLq5DO51i8zXX2aH9Nl6Yo8u7QphZhhz2oDCK3V+5LguZIGom8mniLQxYkU4
ptRvlohOD4HxvnSZFhbCWb967VnvnXFLgPgatCYGoDXxf7P2LX2Ub8MT5CHzjdKP75hbiOQgdp/9
hxzH7zuvnOTN6q3yJly4uyuJnJYFN8zojtwIAvcC0Is3qMyWdQ47ch83Mm20mrImT4l3eqY8ioGj
m8t+o0U74Nm2tB4RaTzVdo1y15wRLKt/uCCFiOAiiWTrEm61b7/gf8EykGVqQev0oUIwOG/vwvPI
nW6X4NiTo7kNiKPql+lwibdxunVti7P/rNj5tvqmWufmiDARKNx8WFXv7kaBCxmsmkuo2UK3qkhE
xQVDAhAGmlnCzdtiUByWckD72e6OWrPTfeDXc3lnfGWM7WCmaTNQWwRanYlEUITrwH4jmGsPJZyl
efaWTlnEAk6Pk7DykNSgrDVQJsP6gyvHfiVfm3YCkWU8MsKqE7kCUrrwxTkNK+QPzTauFyZWpNSR
L/z/DQGaHsDL5XDp2y3EoklbGU2pnPSRdH+lpCsTTiVHTP3MTiHM7rq6h7damTcOkkKzZ8OWf5aX
2oIKabtsQ1/CZCOdmaCQP8nBnaJgeqmOwTHFU+nAevOuzWNUrCMaLxpzFMahhbEhqWSVv4P6gHzn
PWjHHs7EsOJUjDJAt73sUEQOxTm2c6iQggOJ2C+kDdaz+DM8ty8GtTubIMGXbFdsfKfZ1s/qJY/X
Ax1hNKVXhURSTP94oPzRJm+VbEPDtl7qZA0+sU2I4pkP6TE1FlgACYpyj954zT7yl9zHuTHFdgJl
9LRPTyO0e5Z+4e1K1E+8ZcMT3kVsWBAKUMkhHJwE30BWV8axBInvUCa9kUfUbKsr3U73kSgRiOJf
2U6/Zk+hifffvHlsv5z0AQ/qXCH4DW/ePtcWOQ8L6wjBn7ysPCUG25k8xhIFyjy+s4+r01f88ETn
pvueut4j3xNzKOYBli8H5AIGHfNCx83NH7X2LJySK06ZfsqOmdG9DpGKviH2HD9Z2AqMEVuPrcTM
dLfiI7qVa8WpwyFmR6PXfjBtwt24faSgamdtP2UbPwwQ5+bqGwNfcNrYYd+K4WdBwTx9CQroFc2u
Wki8MixPqOoQ5D+kTNWOa7NvWSTnaEtagbbKnHhlboK9ucvxgpnsgucGme/sHLwX3pl422ZOjgVG
XZO/k1/10cnD1eS3jVCwL0vrNgF5GW2aox2MZNZvqatTp1DJOkTKv4p4I+R5fqX9671IE2Jghp8X
Y0m6jcx1/OBKizH7eBZe8v5FzM4tJPQnqs6esHFX7KCCNRIFhNRsz/ry1qsEoFyaHDQy2/o6pe02
585ZHzwMVtWIbTwHmo08E/bJrb8TRty+WMYCrJ4/o8r+MRAzfMPQQndSUhfjqaTltyqIVuYxuhcX
SVHHerf12fjJKwrBpmxDvGFiQTm+Up3kDOvHX5nMn068iXfZa2vOvG188w45RyiLvRKh6eEnhYCL
+kZ/hoMoG1Z4iEx+OxTLxGYjFneCU3rha0sn8UU8KzeKGXws7ijOCM94fUjbYS8ubrMFD1fYxi/U
7jgoxKQ4bhGQTF32m/fBbJwIDoqq+mA+Yth9C79KG9CQCbFDfXd3JmZNktXxOYizbG9d8DJOwP9d
5yTVXFuAGvlIQnpYnIds4q15j0onXLJGMV5IoGun9bp5ovRRF4BB5xwaFt5RvQjPyUp8F4fVhPzj
VT2REY9Jijzzff0aUl96L79YtbpiAQ4blFq38duFsnTf3W1FCN82RMy7kXfkhzgJNjcfav6sMTdQ
AJ9BI6Y9byg3+wsJvUAAqYMPxEArsXD7lba2zuW5viPmfDSHBZg3qr686RzLYLzt/Fd21eEXs58U
wy9fENlJgc+bfbY5KssV2yb02azy9WNz9pVd/KE9MTovwau7TmzLXZB1ZG2Ng4S/8IPeAqILa3zw
J6qtoSCFn6kvwo4kWYzyS7IkggWzv76ldbLw9wyrvlqGm8rxscCfpOs02UwiMc5wxkY65dMhFtRR
SlrXzDsMd+npCZ6WBAUSeAmYFKZvf1a8wO6T56B5DwwcHpJ/lrf+J/ZX8wIEKfgKb+07i4BwlVbp
c3qbuDisE2d33W+MK3MUL4XxQddtp+wGB2aH8RyBbojn45V/rH+uiVQZNypUEZKCw7m/YUfsfqIc
57iO9jb8VDlisDNSUU7O/D32KvHCLO/NgK5Si8QDc8sO2StydGs31TcFuj5L9+JdSW7NZu5j/MkY
bp/YQg8OekzxHByZjoh5I66cs0I6rx6rR+25emR69C/iFiPBCbjNI2dXYLM7aWVsN9FZXBpPJW9b
gaAUhDnJW8iCntlb39uXzqYb85jfEaiRIIuOFA7sArvdEwd2InaqXY5OslhUK5GWH82+B8thNL2V
Z7JiRm8OZoUpo7uZT6RuW4v24L53/SMoLSFZa+I6I0qMVX9e28YhovTPa4PDh0McWWbSTHyeXqD+
UHTb/At0pGyP6iphB9CQdGJDTEHxsda2wyE/MguiOYTKx5ct1+UFAvmaOyDulCVk+viOx9ifkRJO
SaInko+6EAslza3DtH3GS/gGjOzgL/ul+FGY66iCi+M/wppKJ+HCLLeNff5aPWGnkDl4SmfhDh7W
0+qWV6lR1wYi6M6KXUegNeN8/xT1hCppEfC0aiSSzih5pRHvY2h68SKXh6dEpFjQdYOnhlfWF6Nt
8P37ESKsJKoLhooVbSupJaGlZB3H80RIWohhShnjJyEmw9uoNa5brwDMiVrKj54ZOTgO6fiFuEsC
9l6olFGIds0pEsNiHad8Hz9vsToPvAzd9EuI7GYOHbLD4z0qyOCqnSr1bJf67P/90pvlvlFzfR2R
AApFLaVFqbKhjEuyFaxP6zOrrJbI3cZsyL/MKMKiT4CbKnBS+f5FH+8Qir01zQWKmAiM8yWQZLYP
vvmIyLK0/ZyNObpHLIgUnlW8pyg5KNEO44eohQAOTx4Viy73TEQDZDj35aFT5Q85EqHjhhzmdPPs
cr1OUND+K5JmkRWcuVyB87eFu7vwhk8F3KtbuzJbWK/BPPYU6nLFqyLiP+ZBNKpso1dOYOmPLI/9
2aiaaD1itaAyQ+PMzR/U6nFQUa9OPwdmT1hnUH0IIfH1cX4t++pSC2PEHKkS7Ra/dnpOCXV4HHIo
WLUq2lTWV9JgnKLBs3NBPigcPK3WvZC4cDVcDkeGrM0ifeDEUiq2HLtnUgLGZVebD3kzaqvIQw3k
9uO9G+Ujj4MNTKa61InyD/Lk/JnRQiMW+3dT1gTHcn0cfb7tKuWuSvtq0+CyYp6J401psHU1ersT
B/9QCphOMGMMa7do1q3oBfOAHBmYGcbejK1+26ZsMkG4rpQC7JskjOoaxNI7qRTKkoBMdxYgzlh4
kot/9HFstC+1Q/gouLx1UROvtJjtQgNLEwP7ISx8TsOS+RemkvQD8KSaJuIlUEqWijuTD/0BdNH7
WE5bwSztToUPkVlgClrWC9kNNmBiZwlxHqUaOrkisxiXw/2//ocw9L/ByXx/uiUpoqnTIVJ/cHOM
XutrLTNKW4y6L7dXF2LlUToIqWIIk0DJLXWqXSJe6T9/rvQD6PZ92cRDGJap0dxS5Qk88w+gm1jp
eS/3EvEKHklfJU6xUl8HRncadLzwo4iaPikJCqn3uoWek3YyJ9tM2ahW5/zlq0zX+C9wEfdAkg1Z
UVXL4hv9eAISEOkBeWhpuyJYBMj7YCGETz8zUUUefXLK6E9OQBiGb0/3rL1rLnEDFjvh1hv+MhyM
33wXWUKLqpiqJls/v4sWuJIsZAG98gI+bBqywE9YgXjIX328aK5gqn95EsrvBqCMxcPAYiLqqv7j
SUR07MYc9Lmtp5T7CF67G4qGTpKdVjPWiDe5/YZUv+Q5QYdQ7SucqEXP1h45AC6T2FFiF5g0RTQR
K+0sktnrqxp/yY1W2G5xXJXlg4kGJB9QptYJjzdvaIGT040h7hVx2DIw6/OfH+rvnqmsKAYWWXOi
Xv0Y14On5qxKXmWbCQuhDh5mphfdX16e70H6c+QoMu8OcEIEhob870Hc43Qeagt2cFtqN9g05zYx
tp1B8bvmjckpwRpdeh7zdso54ofO3PTw5vF/9NjX47PuM6LiKj91BPSYO579OjdVwIoTsyR/iYty
Pw4ANHK9WIuVexIb/ysrAV/++WbJv9CzeAMUWddk0TIlS1KnIfKPl9HS1J5AWoXjgMXW1DMyaAU6
GidaLcOURD2WQWInhrLpoT2JU1nZXKVl/OBJHQJHgix0vf/0LPnTjMp7NTEXFNJbZmPnndzELP/y
jvx27lBUGncTc0zWv//8H19XqSw9MwK+LiNr3khQbaaIqnHCTklJe49oqU+e/pde24Ykm2Kg4Daz
/YxNsf7bd/nd26MwcYsqinqEoT+GgIewRBLMobQjje6JUUTQ5aGNDD41oUIu1p7G+1S3tNg92hid
n3z8+dn99vVVLE1WRThvOgPxx7PDb/KfMdgjKFqUkkyRuQ0QiQ53EovDmUyYWzW9efiySHyZKDFK
K19DAipmE06mxyaHjb3/dCcgyojYf16H0mdtRBRcvX0e57B7SKcsLIJ5rOEGRP0NTsQWGyUF07B1
JspSPWGo/nxhv10YFcvUyU9RZNX8ZV5Cg8oAEku7yrZaQ4ldV3AFolpb9aBmoDNHm1GyNkTJo8jN
Hv/86b9yz0ifoqeMolkEuKf8WBPU3lUbNWFNGCZOj0BpohvpprZduJY84x5qKQWSrv7LNf9u1lJF
iEkqfB9Idj9wclHfpO0Qd7DIe54lgpsX3cxe/nxlf/uMH1cWaLWMT5QBi8hvP+rlWjWTv0y+vx2T
vAwSj49RafwyJq0QVotc81KQcqB0tAAGZhGrZ4BpWXruvzFBarDUimaPX+aMqYlmPPrhON7FbrEl
pHLfivhDTSj63RDTpTKoGPiD/0Ka+aquUAATgzDAAhvufs7aPEzAKM+45IH7NgHHTBeVxp9vnDS9
yv+e7RVR1EzFZO6xkOz/WFNULW8UAViQ7SFOn9Us44CGk6WMCGoeJrxmRkWitkknZsLdeEJB1yRn
65tb6eLPX8X63TcxTIvNqiZLxs9Jp9AN0RxypbCL9EvwaLb7MvVro5bo4w7nvqzdrQKwwle2f/7c
X3cnqCZNhHWGbsqK+X2H/jHxWp5EpHwUF/Y4+kC3eScrbvY8y1v8aEy6pfu3/dA04n/cc64P7i/G
eU1Rf+6OLcjx4zCYuMNUgkZClNlsZZ/yMnz485X99nNUWZR4wMzm6nTl/7gynTOcYpVGZpvUbkZX
XguEGgaF+5e9pvnrtleRjH98zo/NlkAmpItwJLNBUtSCpS7QfHPK1+GIIwuQMpW+4iUOsk1WhYTQ
D/mzGm6MIrxx+dQa2qZdCdakuVKSpYIeS1J8cRWyE5qNfsI3TgeTP4N80KFgK1QAN41HzUi1euz3
ObkH8EOFZa+JKHqh+zSWiajC9a5egg9Mdjnmhwqo9spbje0qS/xk16l06KTWyOaWpyKAz+qln43v
+MyFTceBEs8kMUEavfy8eW9NcpWNyPc4EOMXAyjy2hkLjqe02ry+Rq9mPksGSgmwjznmpo5wKCDw
pnTDx+iYnv/cJTpZQw10Ha1Xz6Div0SYeATP08E2NJMa5igZq1LTnsSVHI4nDs3F2qXCmhEBP2sJ
vZuHEeIBs/cfgnG8ecF/qLN/QI3+uuSzoSR+R2Q2kBTt524pjkdB4ZiW2WECEED2u2sbp2ciTq5m
ab1RjWhn4hCdsfM8gu89VRbEdFHrsPrvskBzhlS9Yl5/0qRiScD8fRTiF0knhktWahDusbweB5/C
TqEvAtF7KFs95eG6zRxT4rp3xY+S1CHdiM7Y2uhSqcTLtLROyeeZK9Zb3HVXrbYOY91c5YiSa+uu
1DCdctOsQ1n4SxUbYa3yF0IyB5W+AZmMlzM8J7K6w0tyluv2imXOKz9CIqgURfoYPIlkROMADyaa
KaX8SrzHOu9pPQbcduLPCewOiK5PlkU5Iq7AszCfvqesdtGiMpqrr5NhPv29Vt9VWXVGfUssJoQK
GTlfHVtOr7i2RluwKcXXKmwJYWNOk9QnhXhYfBYOaVb70ZdPnqYePaKwdL+8k8G6x+0Cc8f3734X
PZc+Oae1D5OHsADSjKq92hgflqZTzTdLGNPqeIpaC+9WesIal104gzKmXAxXf55LfrdQsHuQJIpP
GqpM48dk4pLoxqFgQB0NhizzysGpIZfOdYs6ZFJqqyCxPgIE7EgySuQsIo89qnqaoK7S2X/5LtNy
/mMCVWRDBTdhwfKwfh5RqLK0bZcnmQ0OBHm6EwlCMBnVElIloXfrUusgvBfnQt699kb9LmXitSpR
1vi+SQRLm9NNNAVv09X9XxYx6ddTh8IJTdR1WTKhYv6c20uS0wW/0VPbwzJAvSs3kcrSeEFc7pEp
UD6T3A6d0JBjuzLgbPlCt2ka0f3LojbBkX/eIvi2rGemqfHfz7NiPUSEuQ4NeFnzDhEgWeP/S4Tl
NzcEU8esD/thm8aIE5VsU040jXrynKuthaw4hpEu6u9aso2xE1CW70/w/sZ95hI33mIskcnzli2U
s25ZL0ZdOCltzLUEtQxxDraWmo0rt9FnWDbi//vhROF8pIBk0KhtyPKPs0EV1Xkc4amC0Nocatmi
9V6+wqCatXF5K7r0FjcD0h+SXEDUvP555P26g1an1VQyQEIb1i/E/qjNcTdJIXYUk3YTfqVFPww3
qnWrQC92nZxcSAMe/7ZH+/VZsmsHd20YbIwUUf9xxXmVZY3XNrGdRUg+0RLmUfU66g3Qj/Coueik
Uzxy/WsSGmdU1B9/vubvLeC/3zZVVLhsWVIlXdd+bsy8IM5TNSaTZtRqld4iqU+mLiO9E+eUVo9h
rJ9bzAG0tzV60gJoi47qRNGqs140H8tGuTXTH5tBdBwqvPx5b1IxyV6H4aI0ezB+Tphh0TfKvz2t
X6cJvjiHDjbtmsbXn/a+/9j/FBp1a71J+OKY7n0FN/BofoSY8EFQnv98k343MBSKfjq3iZ2Q9uOj
fKTCrllbkR1FcA0MHB6esU60Zk9EDekeYKqi2nr882f+umHm8iCmK0DOp8nm57ZLzQFrEiOJEoh/
3spfs0G6gWRYiLl0/77lkZssVfm/STuz3riRNkv/lUbd82vuZAD99UXuyZRkLWlJ1g0hWzL3YHBf
fv08VNVMl1WCNYMBCoQWl3ILxvK+5zzH+2Q8/nNbaS/BFZa+bNZ54HeHLaehiNGGXnbQuo6wj/5g
29mXxNUvfv/yjI/eU0en3GX5kAXN92Vctl1jkvC3D5F0btyeM3zJjUbBjaWy/FZp1kVmm7tUd3Y+
bAG7YZatLZxW3XRMEAUCqXLgwM3egxZ+NrI+OMfzHhg6+3ff1F1OhL8OrVEzR5mm2H5rfEBzEt9Z
zsgcEF60SXvq+m9GmCLySWFEGZ8NNWdZad/fj8vU5zlAwlhp3j02C0groBxlB+EAl7Ax+lEBgbWg
eyXzejkcW5huBNBQxlpIJNKKWKV9VMVFRAQk9uihD+c18MHLN+Ctb2AE9LmpLQPv8VhkEGtYCaJk
xW1Pwcww6w3OOEQhqpO7sJG3uY2JfFwIMm/QsVbZGOhxk+ATI9cGMcQby0Cr/K0zAC96++cA8QTs
JKBPmMgptYKDG4antnGCugfJQHz8YoqPdrFvVWvYxyA5ku/U9VC+jcD9COI9AOISa9OongE879Ry
DPhkwC036T/eWF8spRnDF0RC/PqhzikM19hmopsG7SlM0cvFztadgqJGjVYBRAmdLiglJBJMUy+4
c7aWaq5//yQ+vLmIHPCEIUz4/+8mksKu2DxEZX7A04mkipetZ8bZ99pPDm0f1BsZwcLl3MukTozV
u1GE282SqpL5YbBoOqFN9DuQHczTTdUHbKHOMA/Qg/PZtJZzE3fmRR32F4M/f/ZEPlrdXDaWvulT
/OTdf/+u69iIQbMejAbuRcdlM9b7JnrOiunRWaycTZN/ryvnajHCF/73//c3nHfBZkG3fV1/X5Hj
NnD7LGY2m7LwZXm/a/RlRR1+Mlmb/zwkUwRjZqTPQPnefH/Xjk1GSHDJjOFmtBgEnP9VrnLUWd5N
NhlQHpizUqs9JL0rVkPLKIc8v+rRmJg1FPEMwwMnh8Ms2PIu7bvEFg8FzBwzJGxgRB7YkD67+Xwa
/mi2IZ3B5oQvPijL+G5NsvPcZyg7u0AjtFFT6pm3ci1N82LSP531P3yfTAvWHdgL/x+dm5w3yXOp
fhFX+UUzOpDImXruKJuChPRR1uTJ9y7/bgN+GchKHQZ2pG4VJBIBzO8HhrfcAe+nAz4omrykrBFO
8m6dE50J4CmqsgMmY1w6gP59wA8QKMltzBK0X5ikyra5jtlNsCW4EX6z1/1vnm+fC7Q15esYYV1J
iv7QsF1KWSBBTcdEOXDphYGyfXQuHRFeTq15JpgeVhqDQbfUs91m98Jq7wpVPotRv1CA6lcNykm7
/lb7zraKNNS17JcoVVOCFOfZqG4taE1KJAt4+DUpabbHfmFtS9O9wGN821sgYJRXn+LOAm+h7+jw
b0LPA3jqPsiEYy7DXkdxOupgLc2LmOGwypwE1s7T29eeW2zf3mVFoi+cxe+p/tmqan/42XtUWJn/
8Pa939rXYbOUFApWtqoOJLAlP+uDgSbnZrkh6mFAHxRPB8foag4w313e6VQY57SWz2lU/+ji5jjr
9llL2GUSTIoxqa7uYHFcz3Y9sC0V66yOf6TfDQFypIsRJbjTNQ6vQwmLLFs4U17uoozW3JeeweUr
p1n3FrrHZS62PH6lQ8AHL6Vw6/Q4Ccrotm3oZ3naJ8vARxsMQ7c5RmLwFssx7tdZMfc6QvcAiBy0
1lgZo7yNRnJ1060RVV/LenrWFVqdML8R5fTJGcf8YAkymAyXTTPNWuv9ft80uKtt7NuHOTRewLU9
Avu/94x4Wwl5l6qnzrAO1mF6dRdjmYNwJ37USxLjQuvZ79s7WQHU8xVdP7VUqvbNiIDCDOWOeg+W
KtHexXV+/P29+tHsahi64bLfZz/2j2N3D211rKOyPJBT/qhIS6w66jvFcEfu/HFWWaAP3s6KcWih
0pwkTw4dyWrQu7u8RR3hxVhn4i+5N/9IR/ux8PWXGRZc6n81iuk5a/RPzlQffryGQVuSXgxnuver
r62JNKlJGj1gp7uq3IEcyOY+atVJ15Mbwn/XMh+3E0luk+98miv0wcaax14qz6bhCObqX8cWU97Q
NnbF2CI8ZW0ymo3RvuCu2TvlxtHSO5z1QTzrLyrXX6hT7yC27eUQXjlmd4c1f5W1S3YZ8GlLl5e/
/yQ/KKAw8pbjjMUejJPbu1m3CGsb4Dyf5NyWj+DGdtPsPKYO02UUeyvOpxe6pLYUOc6VSwY6Qe33
nzyDD85VfDK6sHyXA5b/fhuoPDtpC0l1qZr6u+XzGVxxiBog5u2jLfo7Xc/uy8K9GDP/KsFPhs6j
TK3HtJlfWi+60aT9KIHsazauWc/45O78YDk2LFQ1wrJZk/7Rne/hW8qZOjRK6I5zdfnqONU5bxhA
SVTd+J38rBn80WCxiNkyHcNEUvJ+ImJkhKXZzPJAdWBXR6jh4ZmsIK9ulBvfpfHED8dPbuflM363
8tKv1x3LogNtm2KZof52cFfzMNZ6SPEKx/LDjI5xxBvutZckK35W+PY++rT//ljvxhuZu1lq20uh
TMDHapIQg6kBqYsTjpE8V2MJgM1H1mhb+1ivrmZFCGfZ+ieC37lp3Q2W9fNC9C1sbxfRz6vVdNRL
+wFQfUEnn3QScEv5vFfGkljo6cdGU2cssTEIfaulWAtF4uSdVFef38jHSDQL2o+w+dSrLY3DZLEv
dHqwK+l8bIgyr6S3lWX/ZUpeItPbikaipPMCHw82JRdzLA9tOe31SpxU3V+JAuiLNu1r4qW1oTpn
AHw6DaspBtC8vyz66Wh1uNSq7meatue+4VlG8mqUEEyKcL5zcjolpiDSqMSkvU48EDb5OK/Ud/8Y
ZxzPSlvAfAn1R6JsvmWNe6hBlmmTNa0BaYtx0+uE5FgQaXYVfrQ3wqXgpexsVJK48exgyYz20ogY
yhGltF6QSA32Kg0bcrDa0xxNOSxUyTriViT5lIxA8AJ725pNoEhREnAH4wSl1bJPowHhZjvApgMU
NUwpARFddtsVbBItOuMLPj/nTyzUfWSJsBKcq3j04j1kISTjVLBXhDA8hhU661RYe0kskK+pGzB6
eHQY9bMvb0CdbyzFfszTxyNJ0wfLgRqX4RfuyQ4S2avAHuQlzdkP/ZPj1699Ut5EtbzRmhYtRYjm
ycbSXv4gR/jBzPEtyqy8T8cjLMOV54K7pXHw4AFHChUmbyDFIj7EDn8rCy91Qq06wAFW7Oxa7bgM
idGtbsTknXx3wkTKk1zmASDpe/SteyuDe0je6pB0j6UXjRvZTfvfT5cf3j+G5xlMDhaylXcHVrdq
qnZymZCIe9/ULjNyPFxPisQLVEL25G67WZx4iZ/Mgx9tUqh/cHpFTIFW6d3DOvEEQyWacJHR/jF0
cSWzgnq+/GQm+nA5cthh0uGk5Az45tepyEYcBLxeyMMwiUM3dHiiIMEXuHWpppTI6YBuxjcEZF8m
xOJUxuc7hY9mfBZVz+U9pgr7/uAoVFEVanDoKODhyCsUpx3690FzL/jxFUIBDn3+KozmWyb/bZyg
eAWJeKHXAJJ9io8dgTxtW19nJpFavnsKC5MOlgMsOSSIZoCcuSoMyS3YhIcoly9l1N52cRTAFT+J
qQemQNpU79Q4FCTV/IigkAgDcTF0m6l0z1YHBi5juuympUeYa2uzhlYaT4vTSZ+eLTkf5EzgTuyt
DeFdFbGOkP/FbDKEOT0GfHK9Vp6V3FbqpvZLNOw2pgG9nZ+XT7OEDIb/a8w2furec5TKyFqu1AQ+
K72p4S1B7mUn8hRqA8KFpWMXM29YcPQ2RpRQqOnTS59NKlkFKTgFqlBN4bUbM+0jqgxgHA0QwjnB
2UR+kEKAQL3N1StGKsCkOmzusQfLjzBiiGwiDVr7rMah2k1o/j3VRuAdBA5tAw4FvUevd4NGx0SZ
E37bjXhs+/R+zhT0jWIRieP5TEIeYMEK/v4e/Gi9dC2O6AK9G0N1uUf/tl4meuMUMusl9EN6TObX
ws1P06DvM4O4mv+vh3p/ROsVvOES5OMh9iApSvjCkho7mMT10GqfvKwPd8ku5yp0KcjROM79+rr0
ylRlZde8ruzQxKTpRXIbj+Vu2benxvTNiIgXw8kObviTl/nRrocqDSUptlqcw95tkd0aWYHMmV5G
2r4Q0IsCy0vbXnmxOBmKz5fvf//GfvyIDpX8Jdj0H9UG4NSoW+AYHuq0xgBWn6HKPBvh9FDm9WvL
GgLVafv7h3ybOt7vsxZ9LLVO1Mree/HP3Cio/iQoHNIxj9c2IYc9GkfMloKgUb1eza1718BmIgtu
yO98/1xlUBzriT1CPSytvhKPeXujsVA1mF3xmRYtO9Jk3osJaYOjlVAnSB7xCueUIXqj0BViipuP
rvLc9VzP+yhU7drzud8GXGlkDVDbPvVwdDfcK6ckgS9F87ZZG+FdnWOMa2HCFcI6lIX5dRTVtdTk
tAqpxCJo3sRtDE1YaNnGJD+B2uyA63hxn1cN0CQEgISElWtOn3INx/9b6kOdcIDj/f5d/XDUMmYt
WkG0ptGg/jpqhzEkKy0WxWGo1Gs+3QtoI1k4H8HXXZnkzHebFL/j/Fkh86MBBA+IQiYFXfsfJ4Om
16ZYmW5xgFD9ms58fGJunqe8fS4WDcZYqxu4P+ffv9iPVn86Tyje9eXytrv+28yjizpDkAz5MGMJ
KcHVrAU6rWXpr0snSH3jS15W52V/8vvH/WjG+9vjvj8/p7Od96WjFxibx72fM8ZSv7kaTOOhLvur
3z+W+KBCTQqxi0iMYymzwrtSeTv4BHoQynSwZHo7jv2wSZCtR1RjzTpviXFRPx3C3Og+zftJj/Gy
+zAzqBsafNBh2HgrpzlY0UteQj9y3fFLGlk3sCrHIgRwauWI/DTjJXLxYjU2sLzQ+ZaikdyaJrK8
kdi9BsZgnALOceavbQfSZM7umBth90Ke2sWSoHNcIi5ukwa3NsltD2/mEtdPdWKfsN2Jq6zEjVRp
nDcM8NcrTl4UjEv2+po8E7PRYAmh7hwa+6h3yLhrG9L0CIZESrWVzvCtn+2BEDiOPUbr7JF7XYVu
BMl5AH5JpglLcAtjIltHJgzhzBpv7DwOln1zVVsPPjvisWFsEKmwjeLxwY5mYrDac1p2V8Q9qK2X
aacxc7YD+NlEi39qcz1tnbgNyJhtr5w6Ji0K8ysJvZ8sMR/dNGIJoKbxwN36XtSZ56pBd6moqytO
V6X10IOjaHX7wVHOiYbvQ0tE2SczvfnR4BVoMnBDeLSK348nzpcRuYVMEG7uXZkA75HdhubGaNYV
JNxkSYcylhZck4iDG6ZEGhbh1Zik6SFKi7u6o62pTNq+BakdZvpThuoRvT3hVv28oCWyEyxeeAkd
QHWwWdu8xwJsONAgfn9ffOAUsPFYoPMwmW6oVb67LyJtytFU5jCPwmKHfgqHu07Fe6yNK7vgVZG/
pVYJpj5tgr+eaTFhe0IgzJ5KKuQRRkRNtPu+YxZu5R2peui3sDrtSS3AiQu/nUiP/L63dqFrAY9X
EC9bjQCKXF+ioXVyX5M+Pvz+Rf0z8Rv0I6IBY9lM+ZR/lhHztxlNuJNftKaVH0Yz3VYU1UGp+ee2
JMqiNsedIUK1KQvQ4YVpnGP4CpzhJfbeiGyQVmb7JOMYALXSj/1P5qGPhBiItmkdLbsE7x+F2Wh0
ZhX2TLbKjy+6JH/W8uomLjFGOzZG5JaMkxqOd+OMZ+CPX+KxvXRofa36kJNn23j3w66I5Wub8UFB
qUfmVrxOpBV4A3+ik/6J0BrUPrb285P3VP9gBkUbgVQAgRuNnfddTT0NI5eyUYE+uyZIKcPv101M
G6EekPyMRoR3d5zL5DjEgRhAD5RpNl8KHXbDEL/oU2V+oYFGdzuHGGSFSz5nV6F6M6bnaOZ2mfLv
5EPK7SDbL9BR4Z6QrCgUNQ7pcrc4Sa9tUriq5HZys01Qxx0/uWWyAlApS++QZ8ImbVdylvKtoDRJ
yLFi6sJL5wtuShwAUAPSl1Og6PuFaxq+4lO8fWgqK0ZrKLStXimUp5p16zvJg0SGtLI621gNir2S
r/kXmfjhDUzBbtq9RI6+CR12M7I/IGTbVO4TxNLXKIyCMYL9FKXOJrLKm2U96b2vxGA+LZvCNrce
mro+G133YtLro2/+0CemQfefP2zp7Tlmzz8M/VGolgZ5fIJa32+iZPh5GerWlWA1iOw021MtxJJe
V0SmCO+GOGSOjxABmWJ7mF+qPcz5wh2d9CdZTj8+GQsfDQUEaZaOaIVD7fuu2kQzIW9aqziMaZmD
hbRW4H1vi6gZ95zneH8ScdPbGiGey/yFzyYrjE+UJR9sWrAn+ujMnWVFf1/gJe66qoplgyZKPr4h
V/euB2K4FxXvDXLSg5iq7YyPdJXAWv7sLv5g9qdUQk+HMi47xPfVd0mPvRuKRB6yjhBJJdODXcIw
8wDdb6wKe1WJGenCd+4c7oFdEcbAQ5tDqEpyn+PW35syvQq7yjxa0xIB2AsghORy6c6x78bwElrm
hsCkc+ITHMreYs+uhj1hXf+5iv3nL5rh5r//i+9/lIrg1Shu33373+ey4L//Wv6f//Nvfv0//vuS
5LayKX+2v/1X+9fy6rl4bd7/o1/+Mo/+17PbPLfPv3yzlehqppvutZ5uX5sub9+eRfRaLv/y//aX
//H69lfOk3r99x/PL3wE0IixPf9o//jrV8eXf//BzmjpmP3n3x/hr18vL+Hff5xfpXxtmtfXD/6v
1+em/fcfmm/8y3U8T6f/YlsYRV1G6PD69iuh/8uiNeOx21w8Alz/+A9Z1m3MI7v/cn0KQCxQuk0p
yGFkNWX39iv7Xyh4XNw1WE9JjeGk/L+f3/WfB74/Pzrekb++/w/ZFddlItvm33+YDENWuV9OhotN
06AmSk2PNfn9KkgQr6XFFJ2OseGBDeDwEBjLZbCt9tjq913l1EFpmaTozDroWK0C7t4sP3z7zdtF
KyagYK0x/PVDbFrN33799ou3n8muB1ja5eEKyCaTtSqDhqTcAKtWvLD++f7PL31yucycPYMEQk3a
CIfJwSjYZxYyePvq7QIC2oNB0xFzpVXWl9S3ZIC2BB/o25dDWJL//PYld1sZZHZK+I1hKZBnjkb6
VJV0QTxoRzLoozXalMVvnt079P1XVOJGjox0l+fTYGXbkQi6gGYqsaszkc5kXksqQwAfEzry0Csq
FBkEcadIK3YYCJ6NkdSNaVRfa4MiF3XsH9oXjDnfCmCrZL+ngROP2i6z5/AQa7jRi85udgqZSKv3
14MNnj2fhnLNMZrcdw2KMo3wvKMkzv5D3zKHg+2KkgORYUESjcmpbb2dGIi102WMwcQ6TWMEzJPe
G5Cm+dKLcvhrVnczwlNNbMqK9n6s5nlnDl8zkmd3BdidbkCZoA9qZxb2g+7m52ZoZyjg7NST3MQ8
izPQKIqbqcFY3nguhQQNh5Av7vzI6HfpbHbr2fAfJQV7pepx62DH2MCTvZh6sGdG4WsHoP/plmAJ
JH6dMHZDTS1cq9jztfu01OevWnw7tOm3fERYiQECFQgdi1A3NpC2jZ2Yu4HweJugOGCmgw9MtPOG
CzNy7goPNqye1CvTT75kYWfvPCMn/CppN7mRI2DzwUumsX9pN5Dmbdv4Sa6WC5bOFEGVq2srq6sb
MwucvvZAeAJfnly8l7pn7+hN0oacTIAZhtGtlTbfeqKpd3EjtxoxS3sqmyc8syEb4qRYddb4zcTo
tc7KxNiNhl9tZOh+H5a/4k6XWTo+EpZExyIB12v581MSmsnO8Of1240y3zU5gC2Ms9c6i8YqcSJ7
EyeDRa6R/SNq2c71lkfp12PYhKk6yoQu90TSbdPBh8IfB+yHFKYiF5Aih1uhoxEcq7DZDRWcDrjB
26KxdqwwYuNmiEqjHpxAi89Ah2Tn1MNxdoe1qt3xItFI1gtvhJkdHfYX7DF6zn7OnZn03/NOS4kF
LG/aFlKIgUVV60zuH0PfqdqcsMXMGyPTt0bIdsnSTDKxk+ZW1ksxeaSZNGb1SnMcHEQNN2J7kK5s
VmkH7pFM4XWmKuOkRdm51i25TTTjRPRoZdsvidlhoskKh+hG/cIgyXzV2Eg1xoSuGNm13xkdchV1
FLz1xIX8EsGflBWtLQ3iGgspzB1vkyT1Y+900cnO99S0wCMVUKcyaZ8MnQ1yS7qi0XYGqjzyOBzo
dNJEc2r62baBpZHM4pCTfquVtKJcHXQmA+gGrcZKTdNjMwi8MigP4ULxxCpZwviwItTzcdQcCyRD
hvsEiUztjF3C/nCoiieXXL+1NPDNAC32V9ZuuMR78No5XnvAEzTzcYBntE2wtHXWPFAFKQ6e1QO7
G0iYnknT1iR0OREP24ZuowLdZ0M+mQrwEYBXhSP3iHjUPiZygrzlkVZTPcA1G4yXajpGRf3IRp0w
RmUB2JXxPre5NWJ4IFUsv7jLg5QVxJZ+AIHsuTBb9Ut8wwUGnNq57nT7JXeYU6Nu1yXj9dgn7dWU
A3bs6zo6NuIupGh+33gOHdcpGQ+zIY81Y0zvJnc3AwdYYQCEi5IQgdKnHn5tiW8/E5uh13+YGd8V
evQcQfxMbJpmhJGG4HX8IiccOr6dkGhiY2Lm7AlVUI6XbKgJRo1iNMagDCsEs8J2761xoXglxAeN
UZSvR19CeKLg70cdqlNJJLEnPehdAyHLrQkBKsxpsVVDeIrNVS+JYSO4wN32g/9qj0wvvTuhHxXc
50TiTX32lLvyqEJWKr8uHh37p1ZU7drQHKCVeXIMiSnHavjTL6UZZGF/0GqjO0RDfqY4xFFaq+s9
lf18k+axe+3ExTrlkNJkGlRRg3mze1EEYR3C2bqnyMYOMTM0tIKDxBEkCEEZyb0xmaaUbWyjfDp6
3m3qx8SqYL1CfNGsBwd6p+njQpETiQ0FXvOLOf0+K6zlmdU6J3jJhWs+9X31ZNUpTRYD3W/V0d/V
M8ruIpXf4Yc/A9ZVRQKdTRu/FL3qiF4AxRZXzckia8SDwzzJLD96ZvitLvXh6Mcdqwzt7LCI9wiR
gNy3krQ5UDoHLZ/CfZ3HhwGfGg69ubjW1BIj4+D30yn2Fl7ZHOOJghfJoAFMFEpZmOHJbSawOL2Z
xrRfN/d10Uc7jT3IRs30QQaQKjSkCcRxqgKXuDhYKWk/QJqy2aq/SA5PK0KUzlXBWjSbQ7jPdZBR
xGDQJct+OlEvt8VgwdprJrAdemcem4feVqRTT5eqU0w007R35/xh8Q+vVdWhfEY35iTypyT0HLhG
XW8lwcrw+asbgiq/TNl8rt2m3WVuOl30Wrhi2wBfEgXIbWQk21SbKZzH84l5+ipxcQk7VnUPrYfI
WN0lSmDXNzmWs0b/kqRQ59u+mrdWyT3RyCbZw8W41TQHnfjSpilNODwgmssp3LhRQf6mfuVJ5447
51H3c7j2SnEGyziBs5/585Kxkcia1N965q2iz63ZWUUs7cD2oV+CT2MOxCktyaIaymMxCz0ol4sV
m08FS/pG9/1L/N/e1smY1Ocsv4mVYuTF4qmnp4KRpTyMkWPtw0gfmevsykcw6Zz1Hj9PHE7fSPRN
t4MtNpof4y5RemFuI18+qyTtgs5m99Vn+E/xkxS3epb2xIJBaE7d6Jgo51D57WomYWoXipdwAtnr
GGGzSoSBuGPwKdKO9HU17TtzfrMTWvUlansKuxVTv6vZ1todKDhmrs2aJeCm1ZVfrnGOMkxxaZvJ
tE+dhugccr0LLT+2pEE4oAn1Zf5OB8T4FIzKABJOtaua+tYSCRvojPPvqughnoaJh7DRYledWbdu
6kQb/MZEStiqCnS0ckcaUKtGl3pAV2WAXcOdt3ed4Qv9vo1n5cYhW7a2NKrOVmq4a+b/y0EkY4C3
ut+PDeBnF53AMMZALMsh4Ohdr40J7FWc5uahrIAixF4V2F1eEZ/h38qmRVqQ3E3xfVRTbta7vly/
PR1XAITMkvjokUa2I8oN1FI1buIxzIIUzL10TTOQU0y6iEbmOflb+U5rFerMjFc7sZPedaN2OYvM
ORbUppn3QEAve3fMsETFTUW2NQA0VI7WbmnxxsfKBaaCR3jjks68ykMB/Djpqw3xYx752NSppqSr
ghiCUFCET3YTfqUp0EC4QxnMTUJl77ZowWkMsX4PJqTZtbBfY7MMhiYPN93Ukbnh2e0hNbrt3Lcx
xgX30Y8aPWikR61bEARZ5/g0S0TjW88vnoqkbvZzLoNZ65rAYx/VFgypSD5VuEtT/3VIFl6dDrw2
NbR9aUKjrKyvY6SIr8jOSaWZ615ZqOtJY0DO4z6LBFwvcuAwoLUCg3AKKxi/kOBKbicjyu9n0Rk8
cXsdFeKRfWC8E2Z6UUo3ASmpkynQv/ZZqJFfFYRRNqzpPvxsx/xkdKUVKP2scLwfo9aaAns5RFBo
2MUurJvcBxUPfoKqbAnqVIoSIJIk3bCLtlJnD6YrKHJyzG60yqnAuvUUzCC8kb5QByFlMAwjEAWV
bKZjIW7ryfUCtVyG6Efu+RPI67nYmZW8p1tNJ1AHarGPs+hAxjzYuiiu137lNHuLg5s9xNbOy9U3
dhQCQC2TjQceu7WJ21UkEtXkTm2iUX7FUaZ2Lql9QHpoDVZ3BFrm+7Lz+pPmE180+yS9dwdvzrWg
Sdpndg/3hE0DKXSbkyNGMjFTaHXZTh/iKUDrQRYjwYabLnbsoJugo1c50SFOB2TOA7ipitwMSJfy
jpA4Es0dyXdIiO1dbmp7KG7MCmCxGIlvTZdRiOyhCly7zPZj7tGUxCi48yDCphXDXRVL/rRWr6MO
GsTYMnW4gJkpE5Uron24u/2UQN+WtyhsTTZ8E6DXWpCH1RVIn5LsMkGtEUzXhZN3tNr5c54Vncsp
AjCRtvGJAFf32JLZqMmUFDk3LXYi9u4jzzLWsTcz4U0MEqc6ucQzB5VEYJrw2ERTrNpuSo8Rhi5w
8+K+Sgz2C4YFZH8Z5sgg6FF1DQh195uXmE9xpsp1P6kLCq4n17JI6qiBLEe0b4elc6Rm0CXzjK9H
X+LfnRFm+HBRZXl/jO2nQi7BgGUBps//WXSdBv+SC7JqdmChQ1usmBmjy9nVjsq/Lrnq7vuyGXdk
Iv31o8rVKXnGvULrwSWkgAeyM+pI3jHfNukgzY0bFtImMKqoJbSpM7YaInLHmsVKJIm7HjXEHTqe
xk0hsbwkrt0F+RzjMchcdMSUJNyCxLI4r8Z1rlX9rn3A5AkMGok5WLvC+fOrbICzllXM1qxDEsl8
U2+jRT0nNUi11kgSchsNHbkQtH6HmmOlXV0LGcV73YX9O+OI9yohgn753f9c3n6WpySVR9qottiP
+D/LApM8LAVpEEaBODwLrOTGtAvQvzKcftiUXdZTByU5LTMW0NIVV4S1R/vY1VmZl4DJtjIhcNUt
nbXa9+Hvg2c3spa1QZCOUcbZ2kj0V3VQofVNddQKisyHaJ3XMYPZ9284ilUBJSj15yVcVkn8/mS0
V6QHvV30lMxtSYKnhRWdaaNkG+uFc/B20eabytLc49uy9j8/Nlu26NxDU+Hogb5c5k6dZWuLbeZ3
1WZK7OewyaKdEZrDafYYVOnM5DszRg9RUR7nORtO0u2LkkZUClZ/zCuO6vlOyP4Yado6NMWOOUBn
dcFNb8WFff12KTT9u96V4AU8uP/C+FoJq2PhBE8JF3fK0uRU1mAte7NV+7oxoS069r5J872nVfNl
zMhb2wZBHlZmUIRNvWaVp/fZZEXfEO2TfyG7FpKoLCPSRhGU2n1H5zV3GqJXQvi/tXenFFsD8udV
TFRmI0PnOhQJ82qcvxDfvA9F7weJ6sZ1Zc9kI47pBJs0Q47MLgIJsHVySLlcZTYHg9Eso1NtPs2k
WqBJ7L5JyAOrkv9USvNApebKxqpK5FNSosioeLPw8A9pA7jZR8+I9/+17fJzrBfi4CDf2o2Wt48H
jmfUocfbOUlIMJTPYVEYPxD6BxQFHiazsG7rHB2Ok0obgKNJUhqSDg5P45VKqhcAXfMmmTlali3x
fBR2+tNQiqPTmnDPdUIERQFarfAHcZGo78aQWyf1ZcwL+5YTiLmpS2TgdSIIrGdGLKdZHVMMBXgJ
l4z4qOu3UcR+YnKluasHD2oivv66ktUhC+v6YgjH8ILGx60zPE9jnD2ZNsg2vcW+jhfYFe6z/5BH
hrhiVSRfrXXo6zkaQRPCPI4KXqCK5XTR5nOzmzXh7L2pERdxCX4+baDT1AVN16jw9n08Bko5xqZX
2bT3rJ91LJG6OEsKGNsRDiBkb+dNeC7hn20jnQ1G6tkjjFmSy5EC95vYH77nWtJ8cWTzAKsPS72x
LLiaTglVoP+jask+cFmENXaUwUTg6iHSmx0eMIPYNGMg/pPpP+sBVPt11+JbSs9vP2IvNAXXVS46
6lpcpqnrg3SwcKGZs77pliptv9Rv2+WiQScRjcPNJ5qdBedoXRoMwNzAeZna0ddsmbTrXgyHyIpJ
gu5lQJC9JOKvvuZUP/z5I/Ot6Iom5WtLlv3O9HoVvF305SvfrXZlS+Z4sqw4VXzdJCWY9OVXFit9
0HA8w08es1codDKWXbNhc+3OIaxuOnd/Xkyyy6eQ4avrPaB4GBrIjqggBG+bnrDhRb99lWPaJ9HQ
uH876ZQca4gohjwyGki8GCiugdWl8uO9SopjgQXvoLlKnMwIrnNJtkYkKKuAsqPcMtGxUREfXj/m
Lrtc0R14eRRFuj03DJqJMGb+0K5Hg1zX/0XdeW05iqRr+1b2DdALb07lXaaUvjJPWJVZVXhvArj6
/QTZ06qprpn55z/bJyxAEpIgCCK+1wG94l1KvYDYLPt7Pw7acTRhUbixRvlvIoNcdOu0uA9JhAs1
0R84OoEjfvJoT0Dpk0P1ONLxXTd8LVnBhjvHYFeLvgJb5HJdAj3w10SvYmY9Cv+G1lqu0rGgiyxk
HI2SROvancKzS0qeyPttYVTHwE2LpUtRnfIR4THw1QHjL53hXOLeTNZdEqygmep7J3buk4BcFiOS
nPFDMgwkPar1OkXwvBxLTOnibMecDa9zYrOhGFAzqLkEC1JbEwL/cn3tNhoCAaI7IuN7N+YEikWJ
DPMJvzKPP3fBsIWQTqWn8dtNTUiLTnGR7rHfDOjRlk4zkIBHsCKKI09RUYcieFsblo8ZYzeIAw6Y
9OXumK/KiJNNTmy2cprEQ7IadRvDWpgC5BUCHJ7PznueePvWS08ZAZVAGvx9b3qxhINL9LrSh+Rc
eSk1OtiIq7IJqwVu4yVF3hXfzOAmsfm0TLMrpunYjVqydbrpgWg07CVT9OdxRPW6gQubVkZ50hPi
zx0l1s6I8lcZTlaYLUYnQOWFrZl05bYuCLRjpJUQIGVTK02V+PugUtMVXnUawAPIkcveIuFZOz3z
R5i16Wpqp1utUY4jdl6LqlUeKPQ/rCsf/KXUvvQNZV85jM3FV5XZNSEuanOP3ciXgFHRfVPyt5uK
4GmzzSg4MxyM0uCBiUBs3LQjLs4ktT40U0mMhc8Tb8LeOi+zR1sPblCjrXvSRm8GeaGr0axOJKQO
RWAvTFv/cCp32jjtc+6RP5BmzhPQz7NlkuUXdiZmzG16QwYqeZ+2j+OzW95WgesDLCgZjwzwytB3
pLRBJ0xTu0ljnma4dvpQkjZuPbx0ceTsFW18dN10o9kEnZX0WTzV6lPVWzhwdGIH5QhWL1L2TUei
T6jE/i617HtdBxCIes9fq4FYT5p9Y1OKaxrIcWlW1pjAww7MMPaFW9+NSreY9JrELFAT1Rf9arRN
LPEgothCWGsyFPulqrXkRQL1wEL0VrrxHQrLNwMPaj2XZm0KmHasvwbhJewCfz/CJKZqiOyN4cGC
wgkFLAuXfssel3z3ScsMfak1Yu1kAjlIPVWcLMz7W//gKvWbVZs/ho8clHABO+ZGGVXrlAXhSx5/
MFMluchqyVxJaN1tupKyuFVeXsZIGmd5VK1MZTNkTfnYmDQQZ3qoLNVlvkQOeGDmxy56A1zkThPw
wif7S6wJAqtGAyc6mQaXEB9FJOehTGwMJYpxg01gxBMYlkWgGnjRU2Yh89a18M+v9S9FHGMzmxhP
Zqu/R0jL15UgQTyciuc8k0Eu5EUuIi08ohwi9nYYGCpTTcxH7XGiHE7ERuBzz5Wd+ehHHra1RO5l
RfKYmJ259GIMkG1szu3MczdhPIZ0FMROSMfR0rKpSNV47YGcLNHBOhRGBKMeSAZiY+fSNJ4Hlgk8
FJW7CeXMynWUe1X1ESKa+gvBea95Ug5U3UL4RXTpTWjf4lT8I4jNeElCuoGaEY2KG5OSrRHKkoWM
oOKAGMnGJQbNSRl7NGN4aHCXzdd6gtWuoG7sjbG2tg2YeUph1binQxHnwRYv0kh5b5Rma/n+qtRw
JYsjoiWcgcQ7tzZhy/Zbxh8f3OyrsFa5jPlgU1bQmVyHytLRz0Z27DXutCp+qpifLWArF1tYA+Wi
CbRnJ22jLXPm/eSWJ6wz9maEDZOjJyQpFDVElKndihTW4HhudLIrUpmmYIQNh8GPKik5EbALS+MH
sd87kDV+vyNehdM6Cz/0uj0mDzfhI+x9esOjbeUgQBXO6o7HIfqwrG7g4i8a/L/UBAG7ErUvgAiI
KQ39HFMc3MeFcqwshCpwa9ylAaE4TdvzEBLyxgM+g+9ROJtpXVpRARdJV1bc9XUdEg3j5AaR2nhZ
V/D4+9T7aP2CMzOV9k2AEqaXN1RDjchXaiiPKHSqkukA9EIYT/aisSn1IszzF5YO96wZmIOOXcMc
CLkRtM+VyP1uzbScVkgsdOq8Ud38qAoiWc0I6pHYO6gGH6PCAQ5KHeYQDBID4yMa22MyFuqevgab
8ox0RjAizwnW7jdnq+WZukwJ8sRWVJaMYA9lIiapSCXHKf4KwlZtohaeE9V7UpoQX9YFYjfLSe57
mVSqDgB2Obc0SRJjvsaKBzfiPOlWdjM8mk4hHaXjjVsNA+wQEMiwVFcZrAburpBOFYeYjTXC5yTS
BNzoENTOJnV8zPNGxpUqw/VqyJDZaV+qFLPjVCdkreq1mwiAU6T5V/MjtlLjVi/7V6WDZVtbhbm3
qnA5Ccx0oSSQd5M3Bb52rr3o3OYHfYwD/83BH4AUnzYAXRjoM7YaAZv0Bt3azbx33NiPzgQUHIua
ao97C5aLFbssHRa9WaQucgwzxACdMe514chhcKzHf9t3fYsyaUSkMR1DmpE3GkE4SXHIWyMgOEeu
RmoBo4AqAh4jwi+XY5bxEk+2AsNnlwfi9f0wMsG/M0LV5o/P7/lp9fNw8u3IyWwGp9wemjwEJoBn
bdImUDz5hXIxf/a6+fkjrt/306F/efvn942ixD1Qw7tw8GOxnD8oZDUnkAcXVgyzYf5qzQ61XSb1
klmgP6mTEW2dQM03ZtB+UBQbd11bJtuqwHkyZ3S9LmP7w0Za0fcvKGN4GhrREjvS4tZxCDqrciKS
xfgWYgGSh45zcvWOICkda34mS8AuwmM09OtqXmXNoXKZ4LRd9+bLqQrjpz8XsWvDCJm3YR14RP3K
l0LdqyRPmdVGdeJDhjW435v7Ijv++vp8PCenYv15lFR+2/ymeWHr8T+O9LnThIAa2gUjZ57B1/dd
f9bnsa7bv3vP7/aZSuvunYboFgroVjNWB0GpceGYo7GaN0PZTtE8/fnqvDbvm1+dN+fFfIDr5u8+
+7tDZV0hGLdxLWoJjgC0UVcCNwj4tzRwuf3bnUZJoPdPrxfyQ8RI/+ND8/b8Sbti9kMmDdkv4lB3
NGnwalb9whn/XJ1fmhcWSTMKHvPXj19/wnWfoQrj/4OF9n+IPCbpu4iY/jV57FZSvf5n9TUp2q8/
88f+/OCf/DHP/sOy8cf+DX8M04g/pF4JxbbkNuIP9Rd/zPT+UMEqpJxJxY+EPvgv/php/eGhVyEn
AKM5HBQM7b/hj0FU+2fRIhxfXLsgd6IpwiEL+5RfNDCm55aNPTj6CdupVGXaLxcMTAzoLLBaYWjp
W13iYTPPop9Bsev2vLNVAya6Sm5jqwlNC0ZaTuwXVYrM1PbAjPR6ae0TSiQYroJcDBMT6ZRAuZkO
VuPQAptFOXdNlIO4sBDCRTASGb23h6M9d6NB3aBcnXvdedvSMRkeKpJqgyzYVx6sj2V2n/fI+bGi
fU4L9y0cjXs1SNVd3t8OpTYd4PNgEqVZe78/J0qOxjaemOVV5VMTTI+ZKrqTENleQTDlJdiy0OOW
GyhHhMqDZMLIde9EFJOoHZLyNOG4TIH9WHkjfArYf/hnmrtW07IVmoECnTMpLWFefRgF9XqcHC6l
YX+p3OS+qYK7UW1fUouIcd0C3DPSeN276MmdTGu2ShTpC9vyTzwYAf4i74c9rDL4QIvBiikmRq4G
G7W9ASRZMeu9gQ2mrMGfX6psPEMSuNOM6M0qbSy8wT5yCQ/pPtZ66r2tKsXG7d56D6sKw9QxRQyY
Hw3xtJUHbMPmZbDCg8kEYBxycnNknnUiBsDNwBs3WVR6JICiKa94+C9Efl8oBdWsgqoQKIwZG6ew
zd/KgLM6OAEDRBumoKFNxzCqX0tUaf5YPWhVfXEb58kLtefGdapFIOKdl9k3nuZz3il8OhC5FNhF
DWMj0jSnoTwKUTP5DKpvFc6/i8LIvxGpMBRQS9LJX0vmRivEhxDNBw7KoLYU1IJkG1JfnoiI8DEv
64JoMyjlxlCjAc9hyrCOva9VCozYMREylVt4BJnVD3QUVJPVaUJrPmJlcYdy7Jy22ncr5Wql5WPW
8zBtmQ4twtD6wahkacX2MW4D3J4cyDo2fqewA6ajAjncSzXOpdPR8Grcw0VFppfDFA17cqA0JjxV
SviY8N5Li6pBLWA35F+ESu3QKyMwYNoD0/viQXtJdE6Vp6F878Fo1d4/GQPEJdpTqRY7TNnuAm2k
pK0y29Sn9BKl+1wo52QyV31mHxTHPuuMU5fGZPXob5WtgF6waJLx26QNt6nNMzFo4zPFZXXbJka4
7Cw+qWV3NdP2RYWTRq35L0bu3bYdFAkKaBjPKdZCZNgVKaX+zWzVi9IdnJZwrirR4Dy58Q6PSpm7
x4xhcDTc/8onS9jfOohXq4RQWqX3yQKtUSyq5rSxEmJ4p+GM1AOzBVFUzNqjg9KLZYXn+KJrzEsO
7wofWQxOsAHPguQFpxsq4rj7GY25VEdjq+nRTe22jyIhQjz1sFXMacmM+sgzs9NntMCUrSDKwMlM
CwZpiFV29YPoXS4yY38TdqYYcXuaqnzVJbZC9ktw1w54B6YqlkxLi5Oq5rq6dBMMV9Ny/MEXvGaR
eVFCVIpJHWF5NezVPlv7Tf0AvvfOerRohL1zFUhsqHu6ZM8UWOoj4lNUBfehv+q7regReJPAQ+3H
opqJ8RZWEmYyLMGNqqVlGasM3SBzivjcaFIuUP2IW2UXoKj36se2Vu+9oEwgIXJP97Fx6cKbtHYY
T6fNnW1Ez8LEvbuBDVq13V4oAgPgQlx0IkopxKc8JWheBIYbuFlnjf2jcVt03y01P3Cto52qDx42
igsdYsvKacV31br1vRFSiHtu0ui7rw0augtxD5RPflHePmoFfmfmiIbdm3ICtxumIROPlLDzH/qw
/2gMTJDL/m0o+ZHGlN+aOjA3SqMt/5ypv3kJPQRzMVYRTpd9VYb6SRPGqtfNpwJsqyGMYYk3W4Uu
BEdZlTxEXBv68Qe130chqq0ZxT+GID/Gw7RR9LJddwFPE+Bqe8nczgGlcFIUTRoQf1yVGOnfKpQy
+YNQkjqyzjk8Xq/xWvUJi04Mgusze41nxlbG73zYMX1FF15i1/qYRnNYD6HLQaLoxoOis7Zy+r8J
20bofeZt1JtHFPs7DExefGA7x9cPRWEq63Ayu3VoOidf7zckFBwZsvnEi+Is7nfHgRKuaWIjpxMw
ombDstfTr6HYqGpwr/qEviE/MGQsSnYxMx+jMYcJfVcSOdp5hwjeot5q2xR38LRHtELxcLKhvXr9
8NWFTbdyh+LSkxAaybtrmKqNgU3tQgvD7xMpw71gOkrqFwmRXi1jEFaGAtGRTKCk8SDsEBYZUHlL
kryjKuHcurn/0ecTuXla6S7y6b3Vg+dhQLzjYkPdx+TZdpWxi2yQ0sZR4dC2LiwpRJgKNIShgm7g
OP1er+rTQGrZGDKcEP7Scujkc8VfhbbYqtZ0r2UdpEBsugvczWC5ctzEvFHzwV3FbYJFvL0rhbap
LOcFSXO4lK3d00tt25DKsArgmgcDdT8BnS9ojPfMQMRNZn0QQarMvuShunPG4buHXbySOTepMJ5K
zXrIiagh+at7jR0iGydXHBqiuDssIBeF0tyTkhbKroGyNe6I8PaGobgzCv3enMKj67XYF4CC61WC
CZF90fTaX+q8yc0fwYs3TZl8NYUOIhHFzyVCFiroiATt7NgQwwY0X9Lfkb2nFE61LXL8sJg7Ug+1
aDc9Zavab/tlRyrCwk2rL5YgOFO12F+qtFzwZv/EkGIpCpWnGy3EMOttgJ+kXeLpAkSObX24LKPp
yRuyYy3Mkiv+Gml9tI8n+1uY6FvbqSA2CuXdM6kXlNbZikNvLxLK0bAdF02VvrVCZhKW8dZtjG2f
CJc6eqJuRFClW9PL9WMEPth1MBnKKH+0S25xO8M70YwfSQ2IF3VdfTfGJqFC8mQkqreOS0zk8L0+
YZWClQa1qEE1noqe2zUs3WcHA6zSfcKEkfq7478kJOwhRK1fdTc9jzYpt0ER39uZjwikVtcK5I/B
iadVPb7YrXvwI9NfRmpEfyPahZEN7wbs/SVasdvSeMf+EUQifdQ8xJrOa3bbm9j7Q5KXTCN6xMzE
Ncak6JhmKgm9lE8N6ZPvqwE8Pz6iFu7LUCKwxaxkofZtuaDHPJjmgMl8JwB57WyZGf2D5pYflncB
VH4TlvutCQmmaiiOJY2rLzwzvhlJHkb79gQ1eMAHT71gRU5JkzgTVyIUemvjwCHMlZIMRLy7wVkP
d52ZEiGGpcaQBK+pkbzHVfC1SqZb/PXvWz2+1aD/OqNNtSpTj0aDurMh4HwqaIi6FHaFw/OYe4S/
TdXD5Bpv8OyPBQ631C7SByrNpwKiMWU5PBYjZZNJB58ieLGKYVznCVq2yqDfjYkNoBaMx9ajolP6
VGxzDW7UwNgfvljx5NN5lRefgTV/hRja0cagXMAe9kLsWiyYNUO29fSdlSbfoO23OAIcwG55aLnj
RwznTA0cQCwnJw4Yc92xQQVcLBQzg5dokcTJfU7h6BESWouDLnJuP4xuVA9F9RRaIFD9XWFA18JL
he8O03tfodzvteAk5EHi4tn7XwMzfLTdiWFK7hvAdmTjmU3xQopiAOX9I2/M+1iBU5mm4dfBFV+c
sP82du13faIQrxTvEeQRiJCcq9CP7zsFCnraIRD3+m1vknyNNuRe07PtaFEOrf2jrVv+cgzqN0iO
gNBWvYmKLfSBskFQDLTyRY+zo19VP+DS8qO19E3oRMhrLrAmA/pJT+60rvSWbu1+hK0SLdRckAGf
nD0CNHDOs98pmi99KFNrzE544A1LnuNFB6MhQGiIhg4ugq0gRlArHv/dg1m470ZMpjqcwy0d7pBN
C5xH40WCGxh4KHr50R0+6HDuqbHCfb8Tpb5MAvIw23jtQ1KRIQ3JykmqOxHn3tLwChIrtYQh89Ng
kgkbBDz+lz5cqaWXTdjTCIj0oarQXmLzyIBgU1OSXlTWsI9cmQ7Z6ecpdM7CV896iaPOWDX7thqY
BDX2EvuvTa93p6oQD3otQlnE3XWTvnJV78MMxvvGSK1d3VWXUQAwl+6rX5KqGKMY9VVuMLd3V3ZO
QjiJKNMkMrx79D3CzXDXYtY+NtpdorjbGgHUIpmiU5hLm0vvWdf8YFM0LnHEkaoukZycawp0Sas9
J064tl1rW/m9zFzLdrGTHQf/MRYmmVypHNWS/CrsmAdghDpYiW66pg43kYGdiVEMO2Okj/K8FuHn
qy+0dt8huNGCEHuVRwXX61XutC2ghgvfKDsZAg8zH1jPIJfDJRS5EM5tyXkN4PK2Rfq909WtVvWn
XH8xoSRGof8NWe4XHKzf8SF/DkzG254LKUS9mKXzAyOwO9/FysqJyu0Qlj5Z89SRPRQemvURk4+h
acOpjs4Deql14Bdbt/AIJ/W3mtHtKp3BwpDBterEWKwjOydOuADlqspDG9uoRED0Fp5a1cvJSb9m
FZPICVkVM77wNazPZgIBMih5zHtKiF93cq9PRkOccfg9JoerCx4tnnu6vf7oJEF1MCMHXNJchLGf
HeZFMpcZ5tW4xdMSe+VoPW/KYMuQKNHtMGUj2HgploE/TrtOqXLKwBQhPDy4oQPsW1jBa68sv82f
S4cAcVRdBSsPuJBHkfyumR+b+x75uzaOM9d9Q6l321gZyIrqu/LzN7lSA9f3mjLC9MM7UkXX7ct9
80Jwp3V13oDVYEou6dr20p0qBzJ76DZrJeLrAi+ipBCqwRvZGiq+ciHQto04btMmzUMvC84Ig86i
64fN9FmMERESIAESJAs0kB7bRRuirGr++re5/F+W1QQrFd+sQyvPwLxWInBP6BPZ6WVDhu5N93cG
jXamkZDd5xHu8hetBPfdfJUo20oDnMlTkUxwMfhvaaOY0/qn1fnTzuhGE3ct3OjP1Snt1zac2d38
fUPTkK8Nb71NXqZBP8xn7vMsRQrKcxzvVvO5ns9K0vLMh+ZD1eWvazJ/Yr46877P5jBvzwsj9dBC
diHKJG/Viu5+vvCR03Jh51NzbQ3zK/UA5RfuAfHo8lTMP1JHb8Z5DQqd0TbljtGq3lvitV0JMs4H
MXOnnwikNzaZ51u0OkogebuXfJx8Iha81cd7Olj4tXKRxbaznYJpEwQVl1VlDrQLpoaIDko7xd++
+KffMK9Ks/CFpof65zs/r14kqaF5b+hA8DSOUKIRXa0Qa9UYq+E+TZPo8+QOsyDzp7uG3BRCteaT
9+sZNKrwtoiw3YNtZYRYZqPUDN+ULlPX1zPMLQKRyEX3/1cDKtT+ktUCjET+Fgjq59SeEJ3NjPwm
40YXugLPjBM8H2f+5Lz2L/d5XTktQh43q7kl9DCI+Is+9R/uFn2wnZ3p40H4100m32BXE28wGRaX
wbibWzAm0mI35hYAXAWxmLKUT3AoDgb/6rdQjN/7ocwixrofAPUf3c78ayf8zBi6MTQs7Hr/2ZLm
fzyXOeWNd91XkGIueyRLn5y171RiEzrpxQnIjADz4lacF9e79acm+rk6vz5RBt15sg4iT/bnR9rQ
2irPRNZBQ5cl17wKmq0e1PvrHX5ty/O+eRNhhrNV+37TtAmnycE8Q/4Mc27s8zuun/+1Cc7b81Wb
1z4/M29/rv7y+rz5y77PZltWNoTM+aUiYxRlpeY+KJsO8HOnoZFeqj2o5vw/cSbtFoEOY3nEwJuE
eNciRXm+4gK2xdp2zvnU3jlxQrnSPekpw0C1wHo6uctdYyfq7mhJKhu1xrs8O0Jh7hZQvtGeFtIO
y1DUVVnBYFXGAV91uSi8oj3UWm0TXiS3ndTVpewlQOBaII6edF9bunkvZSkVr8zv//1q7iImFK7+
kKR426T242jG4VHIhR8RebaYt33dBkOfVzu9rndRjYWEMQj4C5YdQFbj7UHAg8J2uw2EaLBF+VSc
F55smtfN674BKRYNXL78uTq/5M7N/vr+f/P69cjkjha4F+jxcIJKjh/CX9/+0+E+Vx35fT/t/fzq
n3Zcf+D1KL/bd/32+dXBtt5yv3aDrQEl8pcXr5///Dpddge/HB7lYrApo/bp83DXk/PL+376qdfD
tJTAFkJnLnX9KmigOy1VX0Nc7xk0Sk72T6uDFMbomfSr9C14Y/+AX2YB/7yY981rMy4zbzYYTXWE
RW/VDl03hWJEULDi/lxg+cbOIEHf2iCUXFM05zESymcsP4bO/7qdZKW9pFDFIHTu96/CfG9uAIHs
Pr26xFQfiv6MzFiZ4Hnfyt5L5QG3tuYsl3kUMcXUNKQsan6jK6r4MHxiOtU8hGiTPtiZibtmvgwi
lDdhqK5nQGdGx9VOwZYst1GFSN6o6SNHSiR7dN5GOoX4Sm5i5vuWgR2stZmkKm/aeY2RxFaEU02l
MgoWkTpFm4CpTbqocxX+L2nIsF+m5oA4pjmUf639sq+uVYdZqEB2OFNsJdkWNU8NowfY/XNfrMKF
zIqlOqHImNm4UJa2YcVYUl7PSEpM5jVN6kyu+yKh0wYsjVTjMc73Td0w+rUkQ3/AYooAPnn95227
1p/9ovDXM7w2o23RrM+aL/MVfRtLjLyYXVMxluO62SRhXpuv9C/7DDl+ZO7zgZsLD4JPBO5zfb7Q
fU5NrXU9JKdc3fkSXxE5e34UfW7P48uJoVfeVrsZjPuJJ/ETTyOJKix1JWFKXlFT6YkmvV7ReWec
Ez+mMFbtFJUzMIXotmx6+RmTNuW19Xsj/xMGD8Y4RhiZPs3Qe9ojtTuWRdzuR/v1/5UXQAVmB21b
24YaghN4hH8u2pwyQONgFHHdN0o5ShxQXfZU31zVQdkepujdCLwSadyIB1rTf7G0idttvk7BfInm
1Y4uxNeDcKPNxOrrlZgvzPXqhDUcSMUZRyh63GvXxYyMXjfnO9Nr7WKdjMn3+TLMF+h3l6qT10fg
jLSDarWar09pexuzzGzioBn5fV6i+c5z4x7q6CiARCQBAs/yZTI6I2z8PFWXM4NHjs73WM0vDEah
gAlJ+eGDJKyFPHeBpJekM1dk3v5chf8O/TJk/jyfQlWex8/zLdfmTc3smTvCG5vvliiG3taQxzV3
kPMdQ+w7NnTz6ue9VNjR3sZaritdoGk7cwd4hAU8ZNkzhJKQBNXLZ1aE39qQizX4JYXm+dVJ9hR+
Pihreyqfr2yLK99hZmTML8z7LEUBeGAAcSV5KPIYM1/gv/Ll+T/FiNBsLG7+DSPiu/if16JO/pkN
MX/oTzaEo/3hYk4vnZwwbcNlDHueP910HO8Ph1qzSq6QibcBpa4rG8L6AwsdGXJvOwQw2A4UBfB0
6aZjqn+YGOxbGFrjLO0ZHPC/cNPR/uZ4BVfDdPDltQhccu1fbfK0niw8sJViP8IbOPdq2t77FKxj
ypMC2d5q0ojjGuGnwhj+YdlIAGf/rZ9O2m88fTTplftPjj78ClKAVUkKMQlY+MXXrm9UZapcPBby
1Ks2pQVa5mU3Uz9qt9ZkZBusQm5qxExoZHEg05R1YLU/sKrBHd2agOEZHH5ydzCD+hc2Q/9MErFM
aM6mioUgRkgmPqm/mnjWCvyR0lXzvY6YAA9ppUVyDM8oTZ1vWRurl3Sg3FM07dYwgnfMFAvgYyz3
iZICpVDuqTk66y4X3RaTJaD3FJ2E4yFWySHHLB0VK8fSAIlyihYyZulbq8Kpd4podoLi2kEJhqf/
cJL/5u1lEVbv0NpcGpSL1x0X4SfzwEpRG0zs63yvehNFcDi9a1Dqek2CN/2KZ+50v0bjRVl9p5Um
z/tugWkfHVB5codcckv1c667L74OVPEffhtN/dcGQLKva5gwh36THNE2bVwL18n2AGz3vrCRnqsp
Qa32uA1UD7hFJrmORvVqeV17wLojW+i4XqQU7peGn0znTDkH6vgff9ffGiaCCgJluEegJnGh5Dn9
6ZzFKvpGvak9RnH7qsUDwlA7UC9lRDiq5afWwk8VVxrY+3nMHFM8l5kosLeoBjgMk0aEwX+yYrbk
Zfqne8WxVNI1dAsTLKyZfvWdpiSrToE/9Dt09WJjxb5ytOuMmpqr3HhpVD+k/k2iG8FdJVKAJs1e
j9YAJ9ZEl53V1GRVvxxuc7MgKqJXuhVKIfOAJHDPwER9qcEFnd6HbW2khOa5irO0EvPRRhx0snsV
Pb65ybW4vtEGzKssaz9AIF9MpY6IjqcNtXEDyc/4XnR5v3QVb9gQEHoyGwcYqWz2llG8hm0LcENd
GjGixjyzuTVErWwK3Ghu63yFUcWPCN+GtYp392pwyn7lwDIHSh2Gte3V0WryJgEVR2ogdPfx37dE
ndjQv59gmXxDphgNWf1btGMOjR8r07bb6YLkMz0rbo3AP1a55x31GJMvsCXggMrtL4M/3A5YRh8n
FK2XOMxhgwwwL1pcnnNNCY5eX3+vM2fcYBI5rcbumwgL/vtY+UdMl7Fp8Z2PsoqjbRSNHudXX9Er
gRI6Svnqt4mMBPaW6aA3xCnpCNh185K4OpbFIYJlEOVbpWYxryVeEBxau7v0no17EQYk60bRwvO8
SEMPCMwt8OKFcdTZhHoQlchl7G5T5A67RuoKezMf70L/PCyc7pK3mbZVkwkFRNMtEwr0Zy8uMbAa
VYJ68edaUTe1dYzVrDaLt5SyoO5oaG2toqnQSBcYy+Tx3jSn5Kb1yuRGt97HDonaAKp8o6eEqE+Y
AO15wCEO6eINNzcpkXqd7MKxMU+2CFbxCdypPQHVwsCp0uhGi6Cx6EFwl8Uvo9J0FGWRtIbaRFpw
3Wu3yCF1ZRxvCWW4uFalIHasSXzVc+8kwqrem1bhHFKk3zjrl/D06iRetSoyCWEiS9NcUHY7jBrs
S71lDKX9oITmcGrScpNmnbFLGv9r3vdPyNPcw3yN7BQBYBWiOHEETinY871aoacdQIDBXoVlneK2
2BuZcstIGk6Hkjonnqp7r3KiO2quxwyx/Al0KLrzlT66U2MvxGKxujXqotoqSqU9YFDi0zNDxrMH
c4OmLDhZeDbdVm4+3gqF1qKb6FO7dDzpiOJIFTDJ3ABV3xcG5ZKubN8iLKdOzaAhF/I6zJQdRCuJ
NRAA5MLYHnnKx0pAPHVPadAe0vhkykUzqsbOF+FtMjn+xtNapEuFRjfrDvcQVPKDwrzuPKjkYiLN
K6kgSl25TXxWj5HWpcgj9eLjRxZFcbRHzPB1qKvx0mXKcOnb7NlLkuPUtQbWSoNxb6qVco5Adect
XOce82ngJGuFdybKeGGXjXew0mnfBZ6DNI+FFdTRHuIJSQ5yc/Jy5lRyLcFOftlierSe9+FNjRHS
hH1MphfTaX4L6HO0stzcXGMZ4m4yBzPWMmiCu1ouUilQ4SYhslVujmR5YHcagrjV9nbeZeI4FSyF
hg40Q96JEfVW15PgIYGLviUvXV3SwSggnSzU2DqE6TjdMkwPHkJX7Xap20ISLG+cxrAv86Jl1I7O
ffyYtzJkkbf8vdXAwPEwNn256KMwfZgXQ++/kiSebzDlJ22+a5EhKrGqgbcDN6dZRkWvKi9eCshv
DV77EGBxwwN2OiklBZHO8J6R0TuUyhrxYKA4Att9RkPk7EKLeVBnxS1gfdPBkS/jheo1yi0OC90C
ULEgZb4qX92qx9D7GwBL9NSONGIV/Slm2M+a1QDFFpmz18jJWnSV6ayYv3+kGOddanRijv7mQgK4
QMfzu/G5s9ujaXdbEs7qnU31I8+Dfje2kCvxVFnFnZceUx+gkPtirTTmwkLjuLdgka7x+bPWUWad
ulqa/TlYUSUmTmyBM+E0QvzgwqvEuE0zbEoDgY1WHyfaXi2jHzpd28YrhUnP1ZHrKugnat21l9p2
KhQyOowc6umA/j3N3lpw+o1J57vDIB9vgs69LZQ2XCmQ+BpIblu1jE2qofpTLF3u6Lqqix3md5Eq
Hn0SS9ci8NwlDFNcVLQiX6WpF659N7hJw4jwBnk2U3NS9lNeI1HFD6VMTLGI4hfrf7k7r97GmXVL
/yIOGIrpVqSyZDm73TeEOzGnYuavn4f0xvg7ffY+g7kdoEEomVJLJKvqfdd6Vte199jAIRhBT16v
T3PmGM8Tx7Jsvjkq0T+MVHe5MQ9nl7a7pznjk20N8b4zzyPrEGgwPMrUHQWXMQL3GUZINGgORdzc
dfoQet3ARcJyHF/Mrus1FatXkcyHyHHqg4YcEhdT8R5m85MVhuISh427LYiu36dg79RxcAFmx8oJ
JlSkNdKjQJWf+f3uHaC+mGvsexswPX3zwN7WU6oAVrKRNpSoXDXH65gK74sAEIRwAnyZjjHt5hzu
4BiHaBqiYqQoo/1QlUIyX+22VZLQmy668pz0BiGscRtdRkM7t9jSLyLcGlqB/bTrz0WZKG/zDOYs
F/6gk8joxFl6MOLqbu6cYseCDDxCXcQ7oYBOHqZdlGIxWXAzDl1qvJAQM1TzKQ0nXyA/2XA4Kq9h
FzoQhcq92/W2P5nhfO/UDxKDKErbGA5bNVa8Pc5PtXUYWPv57IwyhQM2LgOBlt3U3LFO9NGuoNLp
u0bDMV0wHZh4mYGHjKxTVeLcX+YBOdZIYpJPVijM09yQyKqGRVL+VB3MIuqAetPoqmud6eWd6v6O
Bqg9QWB8Y1JjHlNT/o5xsWFzsowjBvCbhnn6RBgzeC+LvK0wS4ZDZxvjI+go7VzYguHYaetFS0H/
ox3lvewCxO2FJT7o8FfvsR29om4yT0YjHQ+tVIz3Mlc8UiaMI1Ae7P/BSeLzQweVmRsHmedRra27
uieHhsIkFqwJZTMd5xQdGFizPXCZqqpKNOyAyVobP7+dADR28H4d1w+vtGHzUHXutQwrACw1oVgm
LjavpWp7dfOUbmGu7SL3GfKb5DKAbstoR0Z/R0QHM07eSeJUrrSGsRPzzSqyvdEraDaNiNEiROjm
3KQLdiVz1Lrr8W8b9S2TvTyMQJoapTqWfdUf+vG3NIvyOpQot+ZA/qlmrM1DyACeoE5EK3TUklrZ
ORRKD1lpGCcGtWJLwc30XK2BfxyCZY1S2/abhkthF4xvOpAlLwIptU/jPKdvXCpHPeFoWvbRBgHs
m0Kr9xxBR6PDJO7OyOKEHrZbgzyGcCCHYAwJ9+G64mKCI2epqLcBIQkXqoOYsKWJ47axtxwmuk/u
QZxYvzMRz/dRi1LTto9666LnSMQG2qFz6qpO30Sxk+xjahWbHodd4/bZM8xSWnUOySWyRolOfycy
njHagB6UqOe78i2Yoa6i1H/WOxx78Qy2asADwMcxNlw35A7XYvLSTeofaaIwCiY7eZRdzoebjI++
V2a4qzlASaUl9QTB8yZp++qcxbxPZnLqtl3K0NQmd1ZjMzc18uSgREQtrXc7+vwXRpYFMe2co5Yx
qjfT8anL82OquNseDcHVgZp3riwTccZkBVemqbqP0zT/pkXBvYIL97dhNxgz1asjsdjqtPXhZRAs
BXfVPLtN123VHqYKy7j1kXgYrDMdL6SYM1XTJIurBd3Ka6v1r7rqDHVCbERuR7gq4+Eiu7DyOxXb
apG3+FHtiTI9ao8tPSPuKsEvIAGEviFpwJGXfyceRDn3YRxe1lvrBoUVGHDVRoYdllgEahX+uIu0
tNZ7cVpfAoHpNOK4R9jh/rFbPfZJZr5TzMSAFGfpn5si49er+zrw496eCbUCfdaAl/VNtcxuzhy/
q/UCJVbvNJZ0D3CAIEhY9woqq6EMqkc102HWUcFBwT5Vj+tjHV0vL5S9s0cBCEpIVbTtPEXyEVQh
CrS2vl/vBZqunSxgeZv1bnigAdPuOIwL6PI5PgEHGyyHjPGQWrrxMKVx6aUA43DPosOXVFuOtYHY
dLSQ7atDe+mIBn0KeQ+GjUfiCEK4gTUcccHHkVKrL46bvmjBYENbdY6OGGxfqAAK1TDSHttUUx8j
S/NEwwcMWlfsStD0yEXDLaWpYaN3y+nj4Jau7APLjfLicP31TNcsUSspN62BIjjNUIsGtAxkliz3
7YoIP1tA7HLQQCYskM5wdpFT5zRtG4podAPCR6Nz5H42RudcRSAieiZ2EIzn07qhRwH37et+NGHG
cEKsQzrfM0PmRHayBo7F0g6oU9HF1+YD+Kn+ZHMSQc4AGTWn0SbPK9fnL5KzHYVyPzY1jvEZxEls
flPUmdPBVkECzcNxRHADs9jJ0InnF73LvsnS+hFINTwrmTyobmKxt/jSlzi95yl8UIfkzp3jOwnM
FOLoMzO8hVFH/gcfdaLCDblA4xJpZJeWUcBBHrxJpvF7nQFvQhv1ptCY0gDOeEkSPxOuSFXAOBrM
0cCEEHLQLsre3P1pzuLDnu0DpJ4XpcCC0M/vuWrNSNXAeIbPyLLiDXlL5Z4SNytAJ+QobaaFVnBI
RPvA5OQNmGN5zMSwn8hVU/WabvZB14CJZUddRvcpmO59C8ZU1emda2jXN8FQYq6ZwosipuNggzIF
vaU26kfZPTLPD7ZBjd1kHpnVaNLWjokR6J7Zj4deQC/OekU7ZBbnVK3FZ/pD0lOd7rdQbHrTZvox
pvg98b296aXVHgtM2wEzdCfMrCOlNm9aOKrUlE72crlcN7npY6GxDlri/m5m/p9Jh6nTsI4a6k5U
8uaDFY/wROiI6ehT0WxWjucIFMg9bpLUUBQfqNIB1/ijgod+V9a9Dao4g4naMYlfyju5g3HFeYXB
rsApI4qlbkYYyxMcMpPuD+1JeHsMnV7csxwqc+1PwFddDQCO5oXDo2hMBNq0/kjfjaTK72Fg1l6I
bXu3VJAL2Ka/uHDcuAxFm8rQ3ZujAGODTEsbLS//DOYoAEKbYNFG13wNLePOrc1jGbcuFVBLOxVZ
hLbDjYwXy62+SXJFoE2xBBZukHuROyQXHYor6jr7IbWX2Vchv8fALt74Sa5KFrzKugeJK+sPq2ux
kCOBIWHCjD28voiho1TdgKx/ZNGenoVNM9vJDApmthHdKRkCqViXd22a2YhClNeey0+BW/2cTL2z
rSqGL2QM0tc1gyxVGaCZzLBy4Dpz57uuQsmKdLl6iAHSmACtc7w1EElsm0W5pe97DfgyKSeXPqt0
Fksv0DvUCy7UyucQblgL1XyJujyLupXEpZLxZ2ayBs+rEqJhtt8LCkebwWmIBBkjKAQa1y9TvcHe
tO8jCtRomO+d5NiLSf2o1KGGRmWLc0L+4iFR4UIyl9qnvfOgztZ1huftpSRa7h0t0jYZdrldOvTk
8zwjcrdpIELQoEpd38o6frIFsqM5cC78ar2XmNST6EYCKkgpKSeQwKHPWGeRcvYf7TGtd4hxW38d
N0JFf3En0zgyUbiU6Gb9tOHTZyJ5cKwheCmTYkfiw6vtGoNfhGii1QlpkhPJ0pvjpPA19CsaCdXg
g+n/ajPd5QpBnT4ga2twXHYc0zTu6htQvrtUySukXDyfTsxpYzUIWBbVh6GpdVTBgbOhNjG0KXau
ch5gdo3GacVTWrld7gJ7fllxckvpevbWm40W41FuAgNsQfXdWXIBRvUZnjE93UHkXIUc7bTCGVHs
w3aGFpnVP5yZDBgKFJDjAuAiPfbY03q/0MlwJDzwaC1BAtUiaVgRjuvddSPWbut/fJocVniwyx+v
mwHK+24aoidHB2uAwrPuISOmdec1An7CFnLsLp8KbPU1EDW5vGDt8ZbYEWrML9KVmd8ujdF10yeT
tpt+oeU+Gqo3Mlm7BFkXHzMFe5d1Q3kNpS3uH0h5gt2ROKcih0GcVfnHlI/IwwxE3StDcdZvTe52
rDQVcB+pVDbwAAYEf8n8GNSEeQHhy3faED7Ye0li01Ns9y9SdfBVLCKsVRA1hjjJpNTPk0aTd1+5
g/3USdoqMOje1DEvn91gKp9neyHGj5B1hqNSWulpAMJ0F00xcGBbafwU9m2ISZGvBpukivklbJFW
Dk1HJWMikF2gi8cFtnj1RgXRjqGD4gzFE26UoiKt3S3nX/zYNpdsBYDJgOHJ0ZPWj6vpmz607h2a
DGOfuVbFQtFLQK/7pmxKVoAT9sLSoawLk4mKXVhiKmmuTlkW57or9i5Hsq+ohcuriHoGz6h5arPV
nTn9ZoHSOAcFxYYgbgpUlnN9SbPiztBK5bVynWEHd9A5Zm3YP5CqtpBb5/YnAbF7G6RKP7fiybZJ
a+EUKMDlRcVrWQTnokiUjy6gegcFH8swWD+MOIKFkttvKybjH2FFjacDfm+P4r0PowcLMvDvPBr8
vpV0ohXrlgUG6uowIXxRndCVNtaPvDAcll4mv6tKIT3rokfwhlQGO4q8LKhtvwyb9Igzx/DtXKBB
Dtx5D/+GEAEjMxhbWkTPFCbLaiA2oh73lDiaE+DoBBVvZ92FdZhRDyw1+KmdcrGlEvqQ7wTJjNkf
o24OLCito1Vj7grt4pZqvfZMse0UUlBgjuJOZ5MV3GSU0ZNsIass9+yadlyXt/Zdq5NBgfJfOUjR
tVuoas8RawQv6VgFhxJ6VuL05V6o5MoFU+J3zMwfxvA6JaZ9TSSeRlWxfkoHAC3qrJFoToKWtHFU
8Gmo+rkyyEiwXU3g9BuVnax6+zrI/AplNb5oi0DXVscz3cnyyDXz2mtJ96Dn1kcqmBKLLPdLKr73
idoQZxsxSGmjs6mt7rFrGIybUHX80Zl/NTWJtCKA6aNQXN3Qtyp2lkoDF17NLpFEadpj3FwNJx38
ZOhYJczqZkgneei66T2KWqboA2lpa1nKNcFgV6P1qKkftQHqtihLhrDW+WZVJGdHVWScsng2qWJA
udJJHwxGSdcznF/jaclfnoYnfq3paBWQhuK0n3eF3okNON4BHE2n79NQnXeo/B+4RCDoS1xvTqkO
NyWvjwz55rbo/HraSPWkduc+ay+UOc3LqL3bXX4rIJs+RDN2lcIK26uCiTsXDGlyaMa9Ob1P7nBH
1KV6CVPitfh6wRMW3zJMbWcElWdkH9YdopC3sFDK+64OLjaWzY0xWKmnjrRs0sm6uRX5wSmwnnQO
m9tMaRvRh+6LoYt3c1lH5zbuHmcrpZJu/qoNQL2mnvgDIYa+kYhp2xALwUq9pTJJ5laLW7YbAFha
FnDtcWh/qsMUnWf4LzAFxvKA+UQusKRy7K5R3eteBgYX0/t1qHFXGCAHfEDI0XatHDR5bvkBcdMb
NySl1R6KY5/2HULzmpT2lK+DLPu7OHfsd/lCAmRuBu1tQsh9mvr0CXdgfJdMlX5OIQJatVC34wTU
Oo2qEmKSp5Gyd3KxiR8UEe+iiYVnREFv6Dp1Pzcs/ykVV29c7ZmFq8kOOGDxHVr3FMenzhDxnaXQ
a2aShMdEldhY4pCZECio8T5quBwaslUuiVTYqR7eDybFANSUV0cE2qFrunRHgku8DelKQFjk+2Ni
a50hUHbnrnRfBqJW9/ViL9RkYbxAOfG58PBHVWsuMG7MGaWa6FhQkt+9AUKryhLlVHSPkKe6bwSJ
feta9Ew2Ps59RP4KlWyh7Ss5R8eww8UQ0Z+fclpjWmIZ+xJRjDeoan9njfSAAdQFSSsuc1jZR3cs
X4WWRBez0QG8FroLEgkb1ZQ3IQehkj6QE234sQNOQMdktFejfQcCoR/tQ8z6/wzErt6Y7oT3jDlj
gDnbT3u93bPCra8mvsgThNB9YZYwkLCuqCheD1yrXmlVKBTPy7rZjcvUQpM0fHUHWWaqc/TpTpV7
7jRgj2shrzE6KIiKwpTCCZma/cK/FbE+nyqR9liIp4vGXOJiLBvwjv4kw+4cwPpDsI4FtqMtBZCY
ZnMVa89DnrX7IFFiX6nPVFLzc2gUmtcMyp8M3xb9iaB6NoTT35Q03ZvOu2pO5nOjSAu0GhWvIX2P
1b69AkaTF7MLDgR8kLuDshI8EQOAyzqxnSrzrq5n+nkYtP2Awtk5z0R+jsIMlJPE01bjLziPis4C
MR+vpKPNWKqE4cPZ60ZfD+PfmJez3UrTttTMObrtax6WdA40NJyWnTak3zGwU25FzfrJVkf3BbyZ
ksXGarhg8AHHExJOMIxuQ0hOH1L0s5MJy7ES9sdkYfAPdSAPVdeA+epNoA2LRdHE1rxFGo3ZRLRL
KLrpaLskW8xRRfuC3X84FANBmnS0aTFlhTFcw3hh5HWkG9g3Wcvm1i6b9bKTcQajQ0kP9nijaclc
vSaz+85e2tRi1JqrOd7IFooOTsIVPikQ9UzwIG/RcsuOld8pfOtN0WLNHzKN3qjb+73MeCworlbZ
NxcBPthhGnvGaGxuK3IRjlGSs1KIIrqsC1bINV4KSTpoK1RcpshWGblD6zq0Y3IYcvWaog13GzTl
7pACy1ez/sB1j/AHYrQpxubNPivnj8g2QlbIufvUafG1aKX6HmCJhzFpFVuY7Pddw8I/zzvoqnyR
2LDqYi9kqcCOxwaI4cPHOneuCrNYuub2q7uoJvPqZKvAx2WrnWMwHufQhPYcJTbuHcP5OUUYgaeg
HLZKpMPosOX7qIb+bLXWRjIlvdOqMLiKMQmZDveksVDd7pnqaXap/UhJV5/jnO4Bk9ACSj1zW0XS
29Sp7OzxmpiYlxr3Gdvf3o1ab2Duehkz6gl9rp80Tda3Wi3pT8ptCknhY+zV32bY/TTxNx8Ct5me
AbyeKS08x5URH0iyyjfr8bAeGYFa7QVTjm3VZqWv53lwzMhQwL8bc8Q36YuQ8KUcyhlwmoWEgiL9
CecSeMep9WpKZfShSLaACqwxbmxoxstLmGjPNMBVPyvo5/Ss3XZUtlj20e70OtKP+jQXR8yF7SYZ
seD2shwhaZq/lWbmoSxT98wz9Ze5Y9ZKiNa8Xy/CRklXKXaY05lj+3NAlnLNZaPup74u/amgsykT
XYHbapvXubFfo7JsnwvVFVcyE16xTlr0/5+s1IyfXalRoS5i9KuJi0yAbKiTGCqy3RBvMHwtGwNZ
0+etGa30591oIufEjmOXsa5lSIgT92gI1569VXG5bopieNNkmvkjEgyxEH86u6Jzv2rOP2+mtLWP
w3Sl2Pwvtfka+bYq0D/D31bxedlSAOeUTz5j3JzVI0YjFB365+0itsgzlkZiIlHAQrPYAf4Wn0O1
0tpaPTZG9ytd4huSeWIHK05t1b6ut7S0tLiGW2+JbcKL6xc+3OfNcbkZL4pxzHM0IxsTJ/WiFV3V
4qskdL37tTHtKN7WKb3aVRu77mDd4eeuFunsemvheM12WB5yFmCzl6VZAFVveF2fTNfH1h2kK8Ju
/Qh/7TCtEGchZnxddaelNfBD/CVLBSA5U2uWaGd6gxCHDCLvKiOmd/ev0L2vu0GkMFElomp96Ovx
L6Hx12NfL/l6zFhVyl97JiMgo3YA2GHdw2oe+Pzl1vuKUvFLxE144uBXaVzG4hQIKU7ZEFmG15o5
ggwXFMPgAAmwn9YXKOKHqzfVcbTHqjkDssGKsPgR7LnAUbDeDFYb4erSWm5pi2BdTdqf64vXJ9eN
szy53mpcp9lPdnn82t36+Oc+y5HCn6jQz+U6F+FVv5001r9urXfXJ7qYFXiWQi+Nqyd3QVu3S9TJ
1FvZJ/ZuZdcxL9rooZEd1585Wg+3r581S3f9clJ9CZhX1XK/GAKENUHihcS8VcJhPNVVMZ50yvMU
9bj7tVkfy6OZlaFC1TxtQd20WV5u1//Ilxh8smW4DVM5Ihdxihc36ZE6oRfIzCVJwED9ueiasDMT
ibezrWoJYKHc50LscYCfQytDseU8K04nN7Sb9wnBgAzR1i6va7I2oxetKB6NJcpqGLcTrXys46Gy
mUNyGZppzwRNPzuEMUAf1byJFd6G1iHcaP2WY/jd6VP6y3FZ79AIf7FK3jDHpVt3GOmUonxzJuPY
Y533UNyH+8YwrmKJpEAFdk3DGvWROb7qtXkDVBDCgic0fV6KzXFwCSA8nGw+4AbOy9T8oBZHr5zG
6AYBWFoF/DLsEBUB2OB22i7kkpxAG6qb7RYteI6oJbWOJFRfA0FkidFdCbaFZNRi9rCSm2q7ZzE1
C2H33Lc1PdJughDYvYlM3lMx23fBC4nsmh9Nzs/KfGut3PLK1j02YfqTq7VPE5D/Txhj+HXQa9XT
zxnqH0QCfm4as87kOpuwMl/0wf5Q1L3a5ICZ7fan09JnmVxbwVtPv4D0hNlbPMki0lksMIzHAjyv
2RVe3IGyVwLyI6kBXcMg/l4DkGLpkZElr4/HErFFQuemz1lbBsF97NBPDCem8gUJnHZl41TEESA6
j24OBRnH0XcDBVTRKuOiR5lZukFN7jPnKYNaqxl8cw0rsVOg90clxJ5NXyECLZ7RP3e199ICDccy
y8iZ4sMo3zV98EB4XFFOxrbMIT/hzNwQr577LYR11rQZLnmMIyGNQIvmoKHtA8Q2m7GuOzpWVCV1
8E2uNJ6mVne9wGo7D23EIyWqK/930tQnWCCIqZKdHfPtSVfbJCaEhsoqXjk7/2gt9FXqpElDg5sJ
/lGEHFwawOpgFvQwjIgUvLjeWp36gwVEwymra9Ln2CaLtwjhiFPgGndBW71NLU7aqox/xNUwwS5X
fRSSwXY24XAZufY42eavgBwzc4C8rBSebPmOO6nq2wBLF02UnGi0URwEIi+8CUGyUxX4L23Uji/4
D3VoZMq0ZZas74uoUIlBKPtDEo6uJ6JWPI/E6uWDWpxnN0INkOfm81xozQNd9d28LBvWh4CSbyTu
90e1mBRGIdPdNvX8rge6ec3n1gYNn5JEJygXzKFuH0NztJ+VLqrpoAfEEskYQacZPI+oi5cwapOU
tYIT1IhtigemhtxH6GB6mXGKqngQZNI8RRG56hISnTIFzHhUDhsXjR+6FvRKBm00KhNN/zyOU3LX
V8kLA0UPh4NNO57GsVGfkvISB+wpqY1fNSG5rLGC4dkWkmq/GjIUzr+zmGxXPR7i+9hQgGHkO6MK
dK5VmXuwge9xmiighSL7FAnjUtKYdXqzP9ezSY+gxUuW20RSGPbjqMW7KZv7e2LgnupC/oxIzOAp
4GfjZBQ3S4DgHVSNoDstNbhqSMQ2pTb6Wi6rbe7KfSka405jZdeXRXtG+P1BmTklLrWlgonQgumi
GKCsv+ZV4jD7h5QbNCNHwfCM0KPd6P0wbDQAkMehYlqYqdea5OCrqU/iWujIFXG6JDtLmSzO5MT0
qGJnlP1tj6Bn7SI08VD3gCkUKxy3lKuaTam8GWNvXY3WuYzorg7zXMd+nkejj1Oi8mXcLmr1PNqi
D/89ZRhLFWp7izs9Ctr8xRrO00ysowm6By/4W65NwwWWV3VNFO1xVd3UkqpkXKonWH6H3uLt/2dl
sab+rSt2UF3ZhombQwNy+bfVYu71BIqBUR1SjQjToV/Yz3mgLPzaFwfR4hM8dAmUZtqZi7hjtNr4
//IR9P/m9nAchwuqqpmaSiPw73xzN4jaLkHQf8gV5E4BZBGbdBJfGaLYZyB7z3Tm5wgCqh2wguhO
uKHn6rkGwb+EEFYb+DwpHJ4Xsanaa/mtd8LnlubykeWqCjGo8tZq1P/8xS0Q0v+qeOdT26qKewId
vkD1zvP/EOHjZsiMpBz54vCDkXOlOcewD+40Y0b2XmZib/ZO6Y+9diTgMtqzbErfZ0yoIv0RD9Ml
aIT7MW4xWEc/LF19LSnmUPwxfyNQMQXXL6bAVGPum9KMN3kcz5+mp/9sJflv5gY+v6uv4FOyjMxV
cP6Pzz81CZ4ZjdwmnHVM3YVS+nHb8J8Ad5MiqD6iyig8JE890aL2t96KuTyIa9K67bbUS7FF238Z
nB/AAuVhtpxv7lIBqZPqnTPvPhkrQCUVyF1IAua+TcSdaMnhWn+E/2+dW5rtEBv+n51bVy5cH8V/
xdh+/s2/jFuaCqsWsq1NzLimG6rAIPQv45amWf+Ln1GjkCAQ6Ggq7/SvGPRPjK2rcnpjfhCIJ7+M
W+J/GZYwXQIOmapYlvh/wtjScfjLocT5AOzG4J9hErIg/jaCAE1L9SCYops1NQ+BJmFwpWVxwN5L
r1lR0ZTCqk+IK8o7OD1ZH393Goe0MWQ0VKboSVOy7tSi32lzSA+j+OPQlcoYEOGJtY+ikgnIKNHQ
5lr68xTl7RYwR1fbr41ZPuSDeXMjHX5RicH4OZ3aH/OcbUuAY1stjiawkMZ7lJIQQSfSEnl7y9JJ
fYhcxWcqvEmxwALN6ZyNac34xaEJ9q1AOlJppFXdk/P9qpj5mzEp8b78Ew4liEq5lw7VOK0TxS6S
6bwnEq9DS5ntQ/4Mip9l0s8Nv2XZUvm2p1+jYB7Bt+c5UmBc60lpFRg6J3c6hf3HOKvpA+mV286F
YNPMMrnYun1W+khAUIKekXUTpaFBYNl04181/cGiz8iDMol3Q5umU9BAkrkvR9SzMRpVEGkpM8ly
3OtVQP0otU5qRAk/clsEz5pAcc7/nCTe7kLnvgpNiyEwo7Jd5Q7quRSdD8nPiT7dR9mugH53qwtW
8FVq+q0IHS823CdIuVDGpHrf9sQidkrR0ieBNWpVTw3HwFbRTIrLIvumSQZkKAwfWmd1GyNGph+7
JujRimxmAEc7I2neXbI2N4T5lNuiU0+6Ww6XqsbC64htotnhJs/Iw4gt2e0B8PwiXLjDZWp/17L+
0ZqF2EHnUglGDYmXpU5NyuEceaUz3eohkmd0RX+SVFHopDmCaKIjRilxmHr2Mafy1V5yK3I7d/0o
0z/C0oT8RMltTFjaZGlU+GpWLkEppHlG1ninGKjOE5r0Y8xK3ChUcwf/UEO3mO84U5j6uT+0MOn2
Vmp/B3xReGXEPLifmOtgkcGz4yGt+MhbkfgKXgzccMldTfXHt6rZIkrsYhBDroQV/SiZDAtWMPYy
/Y+rRtUxyrtvapzNW0lWFBUdoh5KAkcMqUMVgkTRWjSqfqZkbp6SQodMBNVuLwyTYVJFDBhH+oNL
6h2RGX3xGEWvZFVk6DoIAWhjc+DzoChPcg2OABKUeqTWFj+OjadaUbKtxU9SLgtGbl+VN1sZil2o
gZukjhchs8lsjb427Xt6nF4k8alNTvnmMhXaVGhB8xjAmnQLBBvC/shl8KtVF2AXAc2eBBwSk8rY
kG4OtdT8bRfj1VAXgGcyAFysu470aWxWWp8WXt9AuV2ibXcarrcePNRBWap54F5CBOFSM3A8J99q
0xmPdoUDREIOIl+39WVPChOUui0xaRpQOjyHc5F3qIgJBCB5vIKcTJMXHJvjqN9jIE2lXYBZAxeM
Uixg0cE3Ttu2JdQxHe5bLDVSc/htWwKklVCl1SKOI8esDA9GYLFaUktaWfHwkVk6lLJuPJhdjPrQ
anLPUmHmdTErtawvh2OiR98qN7oDXyj9yMHF3ZccctT+VV9kxNE4BU2IUqA1TMrt1JKIouJGQ31A
AncXDCTzEhpZZt/CUuMIK0ZjX3cBdd4NOT/bTtICBhLLAlR4Gn2OHY4QSKT5YwpAzyziG4IJ86bY
kjJf0LQ+UE1iDKdr9BLH2yzTJl9LUPGOKg2csN3XQ1PuVCt2SA+HYTjRL5GElg/V6CvdsUMfdIsS
PaU40pIa3/VQ24oYZRnIaIAOcYmoHANCcwK0l+3dUD1/PbS+ogEKB8rh828+n1v+8B/39SiirIyb
hkKn0p/SGer+egtO7f2sWL8M4DkJjqj9ynZYOR6mCfBhvbtuUmkRvRiKP20/D7NX27Ro6d3f8EhD
mSbzFYqHybngDOGtmZujpafkmdGAwmlFp40LtW9Ftu4BalLu6FOTk4l9J6ZIiOqaGpuzUsrWm+um
WZARM1+DN5tAgtbNWnptFmnJ12NaO8KWi4bKU8bZftAYRonKafxouRKCTX8klxBpT9DvQn1+LqE4
Gmnp3CG0OERNTLC66G6qYmindVOZoX4SYXSkK2/tC6mlp9o8c1ylwKiseywVb22QPwAsaf0QyS1Z
9FfKIhSpbRXatqzC/CBTkioW3EZsavVOtuHTaJUFMvjlsZXMkclpQMD0kgNpOzmYJ9NmOoR5fLB0
sC7j6Hwsvc02MepzNph/ygmGg+JYyZ4syJu5QCo+S7hL0Vi17ygWz0dhULQ6rEViW//p9hZNOTSU
oRXOfg1c6TNWI1xjNpZcjI6wqH9FXlC+DjFNlS0z6gnVmGSJ3KIrt0eXATyl7FGRQev/A62x1rWN
NE1P4sE2xydBN+KUl6fIspHwWFG2D7Sla2/1R07O7+oS8pe31hGueL5TSVPKAeB7eJkIMhMh5fBg
0aCtRwBWXWiPoo+9NYBkfaevzV+PESchge/qC0KohecVL99I3iSjNy/Ihc8q+EL2yEF8fBXQ11v/
rrLOyEgl0lQfe7HkgC+buZ2AN8aSZEWMRpNHNh0tFAlCWgzWWO1zYM5r8X2tsa4bI4jNra3p34p0
zNbDYVY4fUNhEGGl6n9AP/XgM0HjFMF+cKY4+hFl0U/oe87k1cvhPS6HvLN0G77u5mlf5If1GUrT
ct6uT+X1gp6aV9yVPdEm/HzF+pxENib6Jkq8ZhKHrz31RZ/7aLZZ0C/vYyyn33rrczefb7E8s976
x9us97u8ewGaw3H6f16y3lp38/lxvt7q6zXrY2Vgosuh6rjPE/v7X0/+x7vrE3/t8/Ojfr7d+vzn
A+t39o//xj9urq8KnA4Nyzim4yVbuHJ/7fofL/+3/5N///y/felfe17vIpoikAHqlciYmNdGE53H
hYZFoN8Y7mqVIqOkjPG/uTuT5riRNcv+lbbe+zOMDmDRmwAQI2eKg7iBSZSIeZ7x6/sAzGrmU2WV
WW17kZFAKCIYA+Bw/757z93+IZhVoEfbZh6uCYfl+vBt38yfOEk45SPz0WpJWg8X2gb2xvX65822
YopHSCqx6moASRyboadPHW4CC1nzWWiIy93tqdv+dqNGxXBsAtWb1EGlP479kRBDcGNGfSnG9UOs
UThVqykeJArVN4aBZMlM5vtN0zgXE30ugwuRF8bVrZUDlPp33OG2+wnys9dDcNvfbr4AdX88pRyz
7jigJtgweNtNswKFti0tTSbPSJgHbNy37UXKvHRmd9scgghC4Ea8y7d7t82/3Tva+mtB9Igv1/Cd
GZyHb5f1d7lJOSNUMn1CDxC/CzKFxEZ6PaUaWGfUdhpB3pvicbvZgHMJk+GdGaB41ebsZzGjxElA
YijLdEmNSkOq1+PcZBWmwovsBset7KrzojL8ZE/q3a+cLEN8Lv+ho9y2YEx2tmGhOx1/LaNzV+eI
YbfPQc/hMajHdF9sA8J23/Y1MPZaJ5739f609Yo5zCUl/7VBtd1UW9MzXftcuY2CnbRG9BRr95SZ
0uugKjqagjUfZXsI4WUoXvXstZpU01earIU2srYxAS/Uh9m2TnOgP0xNcmBKMNHFlW6eEIS+gRS1
viZ1JVYxDFLJVz/xj07a3TR6qu+319/eUoBM/tRB0dWLjtmbfr99nK+fdtsq+v490ed4N5Ul+RVl
Qkti+yv9hvpaCUNio45u++nWmVXzY1WmMxlU7aj4ag6ieTY7CMQ9UBFUj6DP7HXuM649MY6Fj4rk
y8/fd1O0ftENt93tiwU+9DsbZubjIOjNiGK3UVv4JbbOqg070oNF61d8Zdsvsx3WoTIAa2Z5EZD2
t32a7d+2m41C+LX79am3+/5pd/uH7UD/718KSuzE3ON6O+U2Run2ZrbdfANufe1vW593Lmixd5Cs
s8/fKxS9PJJ0/okw3f7sJ+x125y2U+1zcwO2bW/uE9G5bf6Nb/r53KrAb8s8UTj9t40umqznRiQC
sfjbaULZpFxoERlvZKlUCDWG9FhuZLbt4Z+bwXpFit3A7JlTdOvAsB2p29bXzdd985Ib+1nVqDLG
7h9j0PbZu41+u206XxTdz3ePTRYh8PVUdtl+YBu/5LKXE/pXZBtteZLGT3t7I0Zz1mxNOW1f9oaT
3ba+vvuv+yxAcG4RmmL39eDtr3/tfj132/r6Gb/+4ev1/nhuXDz1qYBDvX4128DZW1FTHLf97czj
G0+7y7b/+eaXSqWQIkblbwDb7SfcbpzlR7giqLbDNdYUa+ZU4jeI+p6pzHYg/vPm9uzPoWoq5/Zo
V4QArZO3ZL3ZxpJtd9va7vva3e7bQpv/R4/bHjwG7yNal9Pnu19xqcN2gH6dM58k1c+DebvX0Yp+
+STF/vmory/i81l/vuqf927//rc7/7YpVJxznfyGzSr5xKJ+cUu3P7uNNX/c97W7/SvCUHrX2+bX
zfZ7fO1uW9vz/stXpeT+by+zPfCPP/VP9/3xqn/8pXAd8CcFsF+EoWAFCHdUEvQBa892rn/dLLaO
NwQyB0fDOgp83Xzdt2wpi9s+QUuc7Z8P2obb7cW/Hvq3f9k2AyMc6BhjLdvODvkp61inJtsZ9Lf9
z80/7932P4eE9fL51ynmWDDg0KKki0pJj8lx/Y4JgMaFcZct5N2ib96bBbFUXU3xzRmfUmJH8Qn0
yhPDybRzCJe5py5M3gtQ36cqbU9GrSs7Aobn74VRHFHFiycYU87doK2BQ8HwmCZVvC+bCUt/gmQv
jqk4SPOhmBKNDxhQ1AOCcrWgmfYsIpNOuZFfLVZMuZE6CXbmNnTtAZgvvq6dOkxyL7Yx7s8P/Dmc
LMUM0o5F1ZJPa5oXWpgN4L1dWL9uPhnfX/ufl9xt/58e/sd9n6Tl9ar9+Rf+6Xmff2FMnSvZHhQF
7cQ/8Vu/yKafENWvffgu/8GQ/RMX+weIdduVqw7NkthTRLcOatvTUWQTbrS95pCi39UmcgPW1523
U/CfN+MwA7STle9qTD6uWsYkepGfDfGjX6UToZuM0btVXPWi4ocun0e64Uf07imq2X3cNkcKdtCE
FLw6rKPOqGqN57aK70D7gvpybvRi+IEnHH+T0H30sOZ3szcfgkl5r7TAxGxFKG3M1P84qnbptosV
Ea9VjLulWFqPjGvFEyFOm7qFNlObeeblCSlhNXXGQyf6S/Mmw8jcayEzQ6TwGNPbO0LrQmgzREaT
EL/6yTuiMSJQmUQ5HZ2ghahipheV6+wxrPgkcgVOlZbpCRE8y74n1RqKfpjlIJRW6Dd1Nqp8A1Uw
CuG72l4r8AHULseSnBjTpFMpmG+GKKRKIclXKZQcw1caulVA0WKu2DJ7nPfhuBzCFtuJ0QbZCj76
JVTn1hAGcQlDd5CV+EDsMPu50GK/injncFAyaRB6RmGOjF/rboiSH2jmQzCvukvBwG/L4KWX9b1N
OrWdEPeaSb7VIYtd7afuFLhF5o68pVqB7mXurSag6ZkXv2a7gkqJZbiMCLtnkdz7c1rc1aXirEHu
75YTwUooLftolZjlNOrX6ghZNCP42LXWCKKi2qPtp9Uhk72GCsUN7awlejTzWbZROQf/SKSwPGYI
2wizRx5FHNN+LFOmnzQRHDvDo1WhhQBCUgy2wLRB2UI1Gk9Ht4jWSX8cy9q+mHNteFZRIPBon5yF
DCLLCh3fsJ3HZOpmN1Xa+D4x+9coSuDMTeJb6aAVX2z1m8BKR4w0NnoGqOTSq8F1AaKY5IPNQQrb
JYoVdMikNRWDasIwMQ62U+M3M1GyLKnmVZNhE62St1cWduCDFMV3qC3FjD1Yy/BV0pKgUK5aT/ms
/mD1yaoScMy+aIfjhImTjztRdC4oM/UCnoE6/JQjMnPHICs3E/KqJrlbt0gdW0f/SF9HPepN3lTg
+e+pyWbFFb5/OOtqf+pGcnAwOOPZB2wbfzemcNqnFFjrvjnmtwa0O9a59CoctaFl3f7KHbP1M1V+
M6A9LG3xy6rU6OesKz+TaioemyFNzuj/O0+u1ictVm+6mVo5/RbXaADBLLH9iK77yhppkuDrwtoe
Xk2EKxxHk+tKSYeNPKLwMPe/Qysu7tIR5Zo6HmNAHz66NppznbyZyZDS5PioIRlaZKFdM1Lg39Z7
zPGK8T1d4/E0wvr8pq5fM5rofuw0livQ9Q5tcjJnDra0j34sHSYZR8+wzBH32ATGa7nXyrGFD96+
yZFWQjK/hqM1Y7fTQH5pbyj0HL8UMYDuwVfah7l6L2ozuk+UfHVbFNM+JCIRno5wB2R/V5bddK4q
x++aJTlIqBFjOgk5pK13NYjkfhB5eitNIK5SJ80ZlzQEP4sQFiP31FZDaBjgKoHf4zotI4aGMb5J
YCkNay8RHyMar8r5lVNqyyeAjcRlXGUozqw6vVCOnXyAGqlkralmLw7OCgrVdgHoCOKIeLRD/obT
HEuNumdhmgdDT+81G5VZE99w+cMUvkZxolDid/Tn+rFUGu09RIE1lC9IvgOPFEHM3BiV24wvUqjZ
BWoFWh3+HImbz8S2vTgjtJhsnv1JY/BngnmXYyQZJwZSXaDFg4GLF8BA0ajWnLW9oeu8afN5MFG6
1AGkHNpHmeXreftsMN/ZaY417oIFvWMDxc5Ignvi5v2yQcxl913rjQuYi2wtkoO0viAburb7GAg6
TEFjIrMsNkgwiWeuS3lIahwNgPmK+cyuHpoPlFXyWINEJInDXYLKRjSPVitWDeq0C4GWDSne+dgX
p9pgRSg1kuKEylkelqoDAn8eDx0/6lyP4zVGqnpn02TeVzRtYqcCD7/C95I1LYaRnzMQvhFPCvt9
U2JOXCzEavVkdJ7tfK86eqZaQysoVMIPQQZ1uAxr/CvBaLp1AosFC6lBsGak2DUJXCvMKLzWF+3J
VGD1FDP0sl7oZ33+UbeVuMnwnmeIBK9HIXrXyMG30JTbleYg3SkxDlnNYMnQsLPygbC7NR2xa9qL
HVrmrqfe/8L4eJFOTkCbwoFazOhSdAYrTRUVsun0gcq81+WETwAowtajO8lBT6O3RC1vEpvorrSl
Y9et1kN409eaGO6WLrk4DcNbH8ifrJgPbU2x1omvaYqDLUjAVdHWoxEahNea1Cq3r+0bGOsxfixi
1fpBpVslp3szNqNDtSoogVoc9aJwLmcVb+hu4nS8KOIpA4KzCynTk4YExEGPX5QW+Fr2Iwjo6gso
f3v8FJyCYX+M5+dBkZU7iPt6jeDQTHmPJu1AYy6NQuJCLJzVtjZfOSOnOJJqv53X7s1EXDds8R02
GnIF0BceAxy8Zq4+pXPU3YcBEmANR6INV6nP+IYKBpfGmZKLqtQOAlK/qa7GqXUeoKuMp8aAbJAD
1oAnwWwACW5elh5pijjj53NKRzkrtF0SmnezjAeGcZ1Ex3oF1zvYOggc9cHN+IUGqKTqcoRvscrQ
t8SPvTbDG8pBbZY1TlMyxZBFijb0NSGZpNX1U6DeWUt2g7keecWbvhJhZ32gtKUhUIwWwnEwllH4
MU16UUmFfQjZXg2ShYN6TWwghrOCVSBe5zGFNafDqNQy0bhD3H5fRmVXN/qCklLcxRhAvaJIUYaq
peZx7ToUWoVD3Ta/zyg1ppyMWQEyLVsRGjqhRUcs0892Gx1Vq6hPEFmn1RlFzIh+IqBD0NmPyBWU
SISdkAlzHKFiFXdRX5AFs46ToafjYH5IdMSkuywSBgJq5cYSUDIDrDNOSvMJDVy6a+YfVNqC3WBG
v6piAeRlBT79Wr6JGKzTqbRCYkHj4XbJCaHQH1FJgOuOTeHhpSWBVDbQ/hsmmNVy5qpEJ7ivOQVj
whvz9nVAfeGFJpw6E1BCb6k7pQX45EQf+ZyCW5sUIF0DjJ2ie9Bm3dlH5mCuoZ4/ozz9ZuZB6iOI
UQBT2d2+zSamSaQhRtZLzvqHdjRasyarpK9W8VVuXlvizQqj+hD35E3M4iLGZbwa117VLCT0U+Yt
YcdUjNG0JCvuIR7ai1Uu6FSDlSMKlymeGZRrSPnerFp0fcfBVfuVGHyn6XpyGsf+2Z7tj6YGWgPS
XHcd8jGHCGcwMoC0qSPyL7r50JguznPkC2lfnWJx52iAQOc1e9LWmpNmoUuOEmSi4SRPWuuYVywu
WDNg/TIDKEchaZ92aezFazFqTNRJ77hoq/Q4t09cDY3HmNHBsk+M6E8AEgExlfNFQSc+KQ58zPF9
6Y0PmAoD+LrFjxPkQ7mxhiUm3gJMKxED2b1J6eHX5hTG5Xgag+BGaQdtF9Yna+0VxvQ7l7gfD0VS
N54S4QkICSz0czTMVcbgp7fjHRjYs8M8iFlVhvuUKGq+SI57Z2QSnioHMfXDTu+U45Tkxj0WQkQv
NEKjI4la34u5uSFqFqgHbl9vihpxm4XqvqnwRgOMuelYQKtQn2/WhG6jW5cmgDOS2X7Lc40GoZ52
biXtmqPffopk7c3MACbwSIk1H0rVOBgDFK4e3h7F2DbxMjleZcVCTliqeonUnuda/WUtYeZVZsJi
wQoycNd6TqpicmDZ8FqXmC56NAeZIlt3wwzYI5dPdamPIJIOU4+SANTGxPs/a0v/NCJaOBfJXa8Q
PQvhG/BSkf9AYX5loRmHWlSneD9RWfQqYmHq8MTHhKes5ygcSQi+cbL8certdxNYz2tpOy91kzVI
abNfcSLwFPcE4DLdPU46x1dm3DSpqT0TsvvSouyhQar6BAhm56XAZVfohYtzn7TWCV1SUIdHsMjP
VWfkjy1hmV6OI2GC8uclsXgqkjkGzNORczmj4wS8wlpteZFRU/vKlO0hZR6ENIkBFGXrhc1MmNYE
jRFiM8oVgq9shGluSY1PjbxB6Dejjui41rPqUM0DHsfJtQjDc0ctUw+hBfVEggrvM/gbjeyBgRhM
dLRpIgXNxDJvNYnwh/Be43qzFxY+ELgsXpei+VIJKqG8iVhFJSNPI/jODHouZ0A8pxrCBcJNphyR
lUJ7XHM88uTcjPNxTPEqh11F+EVH8Tmzr1IF50Dcd+ZLznIJNajilqjSoMM0GRpoXn2oEcEoXQ6v
0FR2DW2xqRlBbSSko+Uh6jHmwbdd4oFpZfHBSJal7Rlsp7mPcjxZWT4HKIjHNVdikTtpsEoe7PZA
jDnUg3w+okW9z6VV+pEznTipSz8hnBf2mnVbBHmwtycdsB8BP1bVDPew+hgbEG9FlkHnpEGdpmCl
8Vidc8JxBO7VmNE/LEz1HDmEewVz9kyOK8M8Fy2cUeLgWBHdERv+ZVM+TGP7bMcPkdE9w8UtYMoT
9Zjae3I45IlfA7YqpLjEFU7Ij2fYywqHQWDVYz/oiFnRSyUDI+k8R1Ub+fS971UtlAcUZcXBMrBO
qyQv9g2hk+qiqreqliOnC5jMqI2m4cQH7BN9ZHyXbi1m51DF6e94lD/p3x/Wt3hKZP9mUuXaBTJ7
aqaRatjcHc0uJCY3yXEOFaQC969a0O4Hy7mKnX1o6r2X1p15+ahrkcJhXFl3lv0AUMkCQ5NUewOy
VBiEZDkt/KSVOexZV+zCsI1u+hISmzkNiUdhGA1e03MZ6J8WrX/N1VC7Kfn2bruluVGmeO0IlBhR
zaL1sVwVpOrqj4m99mClFULKW2sQ821fl82+RQLuxfUECEWHCmT1SXax1e4Tkf//qyRYlcYK8f+v
JcGX30XXv6fz38Mc/nrSX5pgW/2XA5dDQ8QrzS2v4S9FsO38y0QbytCDvB/wlo7w/i9FsO78SyVA
QEVVp0v5KRb+K8pBl0Q52A7uMxUKOaJ8+T+JctDJhPh3mbymqFKzyYSAoa9q2uo/+JvMXJd6BDc4
CM+MXcln+FKNmraXkziVVXAdOCFDxYIEzDK+5VVGYBeIxKMy3cciOydinE64sIdV/hjsFTKf4TiW
hHx30GTkSPyqoa9cxoqqcwZBM0oTTBZQeEemjjC8CQ4LyBcbqXWexnr8zeopVvsFCfb/+0nuPjn3
/6vo8zuCj7r2//xvzVD+8+fkm2JIRmMNpR3t+79/zqnFCpQC7D0hcVDd0oRTEqf5MagxAW+hOLRQ
ScgmksVzVn3SplQKS9uA8EL3Ol2yY6EqzwTcIv7CVF01Zg44L4kvSYOxTrJWcPT+3Dvqk+yslrlY
+VgI5acR5cbddpPl2EgkRBs/cIK9IeF3aCNTrnyfWVXtdkVS+LkcqCjOSzrC0iNeYyFKLV4w9c5I
bmDwa1Rr2pTyfmz8SHW4gU2KQ5b3+80WEbjE9cZBrsSc0u2UQjlvN1xGYQ+mpXVaxP3X3Q5Xr92S
h4WfdLrXOhoLtZXosN2QehkSSenof3M+by5N/FD3U1yq+8DsUBWrMk/2ZaB/L4+Vpf0G+MbSxAjT
HRyS7hzO9SsYQEKqI41sm57vrHAsJtpYHs6VCMNDIZ2bGJVrgerThhbb1yzczWx5V40cb2J5n6VT
el6YsOzjPHuQ2RCcqzIPcIsiZ6I/syIs2OXi4vztZrtPVDBUDSRlVV5Eh1hv76b1US2HXxuOoPqn
SHgJpWOkmMSApVzF0U3xYJTuc3hKqU5BAjHOdTaY520LrTL47pdU1MO+U1GKSZAoezLCKbbUxypc
bITiYwRa15mHc8vp4I2ClaIdo0EwdAB54FZ+aGmv+spX2g+hYQCPoGAq2j7Pwv7KkRYr02gge3i9
qSTacT0s4wvsqBh+SUs9sOqft7u2mzCc+EfYQ+jM9fuFSTDK174X5+2msj9UAA74r1CdhsZblWYD
LcgraXJQ1ZDtuTYv8MYrRJLGiIoyRQOtNcsF7XgPFlWnYtNcZXTEXBkD45bAJNrUn9a0zC0GSiiE
RAH2wFGri+eSJi60P7J6u8pADR6vWeagMIuFKc5w2fzoELfBQw02y/HWeXYkmaxwqhTC4umc54s8
tUkHOWIO5V534m9h0uhuZmJQmYDBq/G5idNrMqJjuBIhiOXaPpJsCF0bUpGVFGInsmnMd4rDn4Y6
4njQJeaD6LKrTGHZ24tap/CICrII3nqjV/dw6Wbs7EN6AMsEDIDAqDOMBzidtYYofCrvxcpMqxyq
MawwJl+WLzzfgqbQa+dF4uFvzH7yI9wFx27GUROZBrQ2TlHSPFhMlvV81mqqYQmiOIe4Vtle0rrE
QVV1zxjRfsglE2fSYSYK2qeA1Kait4ZLPyJmJF73MWR6ejF1r8IvtUfO/VSvyymIBsuu7QxKgjDj
VrW0GY4OgcnVd32M9L2GrsmqzfYQhFEDMVfH5rqm8Syqc8A8wogHAuWZ6m2+n1JA+UP4Xs7SOtfr
TeY8MHDMp9Rc8MNmZetuAyUXzBqz5gDYEon5MiFHtXrLy5UV+gjZ2c+Lb0hyoLiAhne7lZGdgr1w
iYwwXVMdBA7F7Fa0+nwubeDlTvgUrQi9KS0usks/nDBlTU/qZxoIPyV8OSmpZ7K43tsaAQPqGO2h
LL4yu0RNpqrwWbNnvRzLEyLcHQobYKo20755xafbMXQAME0/OhZh9A+BXke10NykTr+NIZbbGiqJ
xkJkpi/RUQ8o+5q0CDv4PVuPRli8YQOsIW1722FOKQ5eVdMepJ2/FcQw+XW2pq07IEwbclBpc7Yc
wo18FXLhXWqDnzAH5nhg5TC0GbTjCHkBUi6oSC1FadLrYogEjBMPlv7cqk24VlxafHTgAjkgHgb8
LqQNmZeFEhFsn9yvCiXyO6irALqKE6W6YwKP0nNYZXtL3Zs3NNIoJaosHBG0ezOYCn6c0UzNY1xR
Wu3N3s+ELt3CWbRVzH+sraaDyM3hVegP2WRMJCrjjIj078bBSRKiTePqNxa5G8MWqhe2ifSaqQYl
UJjXEgLanPc1ENa+8lKbEkPFM2CHWDjtRETQd9Z5RO0sLmlLAUyl1tc1FQTmZBHAnWqsiWfnJ/7y
fSzS4H4Jmx6ZjxJ4jjncVlZ40RUydLTU2SdQBjbtcRqBBmuBhTXznk4JXEr0dGgKA5hyGeWSuH7R
1IgpskOlRJ/x/cZMX6Kh+Wk18FX0UAcsPlEhzUVCGSUbFujPEptddYz0Ee8/XXzslb16LIPlmpWU
46Z1SnWtZiUPVl1HhegvgogVc0Fo3BHORtIdtg+yA1yHpJsBK6FXzuLJgpFAe1OIe9mu/w4urITp
oiEvsEWGUfWdmT//r6TpthpOH8nj1Q50vzXE89GqK7+nT495UWtdy2Hcsmxc7HXxHSDfdTA+TJzM
O1nqwPTt4I4A1/pRVtm1QXB9R2iA29gG7RYdMjxD2V7vyttJk/kTvIpWS1+k49BxkSO1Fyqq/tA0
dwtIZK9EbL4Myq5Iw+ulAkZmqTnneX+vILU7CLrwl354MzvzOc70hQtKalFw5LDEOyk8pVMztwLi
UgL9bqnL+GBOltUDovsxq7J9XTApVBxau3ObXtXM2F4ymIbRQ9B14+0Y2t/rAktru6ytyganGAtG
x3rNcF27RiEav29146DNwDUt23pNNAfRItbuXZRL9W5uM+0O0uCB/IXXCHbZoarGb/WYJJ4+GB8Z
0pJyJq0ltZU9uSmSlXXd40ehBJKp5uy1ViFPSZWHXvsh0s649AU6/g7qr22qp7DXSTPI6QvERgno
XscS3YGojkHPHadSbQmfDupDmOHpylegIiArgBphd2U5NZeQb4aWa0dZ5UBQa2KP+WLipIZa157s
UT1CRsWQSTTu26xcG0izn8nFONmUb3ys2l4jW45Tk9W5rKyLhQiSdvovmnBu3i7FqwG0PKhSmFRG
SQlNNXaFaAtqYzZmu1SffRaG8gdJEJAfqCbRYjLOhdbiwklruD3lfFWBnjkw/SMZBk5GbnIjKhiD
VuLWXf9aNvlPm9gS12bunrS/+NEfS324T00wIJSE7ghH2AGQKPatliguWHNYEupTu83zwuSINcWb
Zoo80GR/0jlJdyqoycLU93UNTytEzL8guCysVaCvqG6K32+XTs5tCH6yXHR/6CeqY4EduBadZNfW
i99T5at1KO+XyZbYEbVrYY/XtoToUXbgr7vIoWndv02ZzVwqfZ0zWmJW8kNScAKLiINfdHvgIYSx
SyoAYd7eqSVdVJIuTA+0NiTZSukPgTgVfVBTXgYPKBrQN1bWp57WlC/d/GsuID7g0r2Za2zwQ6Gt
DaX6SdOm52myXosqeCw1PHM4+n52Ulh7a8mbozMRoGIdQGTaRx1sRkzvggYEOcgoDS2Cp3vO4FiH
+aypuae3E/X2FP7yaJg2WRdqzOmEqGfWEn9UJ8XDbQBGIDyG/Mr7AhDOPkVYEdaOv7E6TbO96Ev2
XNfVjaUbPmgxKlRquKCcjq+MIgSVjuvyohpQ0Bz7d9n/GFvtiesNJBQ4gdLsPyrwFhhFOV6pgKAI
WJoTc84Pq8+gsubFRR/zcSekc+2UwMDT+4Vp9kPLdAzaivSKeCHcJn5ImjzYSQULS2S+L8X3qu9y
Lw6YBg2a5Dgcr6jDP0REp4hMeaKyTsHKJoBOy0J+jeSlVqAvSHh/MrSXE2msKG/BCUYd5oleWbQd
qoCZvtBpUJcL1/3qPkgBUp7qME2uZKX/HNX0oZG6csgznZWcGV8Hs42BnqQJrTNGfxxrxuEawkXE
/ElZqKXV4WlKihojtdPvR4uYz6VOp0Nd9YSVmGWPYJKEDotaIl3Kk5bSPpozyKCBrdce1nrM2+Hg
y1WiroWQseGaUgIj66DOynvdHOkuqXcjUCQocsqT2YB4NArrxmkgccrSvIhK+7XgZQzCdVVlDjA5
qpKKUwyqtXV0yvM+8hQItwu11SpqX60yvJ1WwUZJI4jIdL+J+NATglOlZCzsFJo5Tua8YQrRrlFi
Lcuo7dClU0POboupftZymN2DCdGiwXK+Y32TccX83Ysj3Y/Uq4rAOfRrxbTCU+goxsTKTjxEAdqP
qZ5t4jqafL9YWeU2jfEtrdevlLFQ2rHbBiR4OBM1+KJ1dukKMheFvC2FjoSMij1xD80NlOTGnfDZ
7+gn/AiRDfu6SpbgwugFMvpSC/Mpg1GjNPZ7EI5ElkOCkBmjBMziDFbaO2ZU0xtidEhQ9HcKfRom
ViTIqsjKC+a7SuPG5oI5OSuOIVi5ulJo/RoSsxyGJBEaww2D4xIycwxVG0hsdwNYjangvJq9Pvo5
/j7GdMpCTX12Gmogc3vuo/Ed1Fp1EjP5IEZ8cMY1x7EIXb9LYojX4zopUQ28zGP2DqzuyoFcX4Lg
0XuWiGVWhl6JKW8cE9cR1HUdhj9N1S+U404q7PMM4JsQzDkUtOtxe9LJ9fDzXGJzRtplBubop3K+
EzgWqQCYvtrSp4tMHZz2Ig9yokNuM76TqhZ7FSSeXdPHxq4J7MhbI7d0DVxMpMAZDBxq+BStJtdO
mcJbeV3iik5jPyWDp4POAuBoqiloNPcQN54KPbbdBJF5m6YPVVH91mX/W2MtYuQNqXx7w5rfBpgm
uzaxOOnHt6y3H2N8TINIb7Rk4D1kDea40glcId8sZvDKqHMJm7CGOIF4ReR/BEd9SxpaQZe9fuSF
mTYlDGDgQF/pHvuoFp1VOzB5MKDJiMGvvu+6CTBm9z3OoJvm4XxWZ0G/SDoFS13m0OEV1l/LL4ga
YVIU3sAgn1DCVTBhAeZV0cLVPyFOXiHaqMTI5hqM7iSPcJXNZii54Vi41PnpbhL4ib8/8coJbu+y
VN/W/J29zDUfhyuaowggchYsN+t/+SlzgMz1UwrSq6ig3ZjfqSByuE7IcMHh7nomJHO/nCIleiVg
iuurKC+ZXYON5hpbwZMklzNlxsDpwLQADVEW9x4+Ck7/9YtMK+3FvhpQiXvEe1IKz1iBU4N2CRah
wdPSO6b0uBOO9kbaXsZcnOb8WFZnmBw1L+F8kL7wiMATfcJvQS2gnsBhJboWeJFh3pmKU6Lm6uyd
NOkZaLlC7mb7nICxss3gydEl4hLH/kYrOXT1BkJXVAb3guayPgWpa7IscjnDb+vF/hWIWHGXBwcX
Sr9GI2GjcOsRPI6S2AQBEaCHAhzPBohVcguOikZ/pqXwyMXxnRZ64JWabu0Mqwbmkmqs5blOhNM0
HSnIR+QzkB6B5dINVtD7SFwadbeaFXk10eKrpblfej3eG4luIa4EtRWQWFXpOcIEWYFi4wOLKCZe
lDMyHNrcd6qECMZehwgZUT7RuCDRrgqN52xQ0wNc2atqFO/j2HKNJUYvQnJYWceyG64b03DT+Zox
ZOjFo6k69JTjHF3RbSUNWuvAx4LB4WHjkXycG+LEKNiNCAxt/S1Nmb/ul3QeP5haRKJ+MJN+dZVP
GPOJlnERWu5IZXC8VuisQy7NuBCPyBfILP+JGL8zKV4kg3Ch5KpH0Lvkt2vgtHkdg+gSMNJh2t5l
dYoVAWGgNwYfzKuGG8QID3UXhMcsDdJz7jheLbBvNu2xdcorzWA2n5XEWTjq8qTX0yPJVreYhBDs
y+h3ZRgHWbYrjtB8MLP62YiM+6R1dbN/Lk3jtoVM1iPonJhTWBPudit97MAd4qceaU5pD3njpQGd
JyBRjheE1sWZWLXC/SqAIWhZAP1T7EVPdIY+XcxC4JrvfqvNyKpFKRhp81Nf9jRxu1tlPdf08nfd
FC+lxVpimVhxDd07tkrgWCokAlbld13fVv7gdN+aQkN28SikEe6MUnyASru2QxvooYCAx9EzeTTH
uPI20zshHeg0LaC8Kk3XRvyYBC1Kq4UWpuX6TyZs7hjTv+nb8LWW8WnuY4tFdI9cYIjv2t6TifzQ
hvTGwmayq9TwR6Q7dwErzrisbmVhfAiRP5brZxb4dmWZeDkCBtsmPFHF6blr+aVcK4F/pmWAHAv7
WnNghwPLH4zul2pMp4xv8aZSrqcw1k56Up1SpqlgcO1g34Ao20O3Dl3WwfSZ4nE/NRTOqO+zAoEo
AeNvGbx2jikhJvaCP+KikxNL52wmHqobqOp34hQK5zFmraDXClfp5FkE6oIoFBlUTAu0+b/cncly
3MCSZX+lrfZ4hjkCi1pUziNnkRQ3MJKSAATmMQB8fR+k3mC17G1v0khRlJIEEOHhfu+5dTiQRj71
R7yjclW11S4yU/M+KtD1iJz5lwtEqAvrtUym9WhHi/jUZqePeErzhq+jI9tlMzC1yUT7XaX1PiWa
sBRI1RI7pZtutucQzTyjPy5oOutvLL8zKo8UHx1Q+UpzNvdzHPtloqheTc50d9qtXxfqc0KSXmfZ
OzNxX6VHRWOgOFqPVXZXpwTioYr7yqolqpbbaJUMBUpTjhI7OSxRlbW7Q5Hz1ipyQ432qQ6B0ftQ
8Z9HuFDjiBC3Rb2wdJ/Ifi4/StBSQVOWMLHLXy617tp4JJP4alWK3/TCOY07kqpk3Pzq4gjMWeJa
+3JCplY7qbiGFPnUWvPnmDOODRXjdXfmRqjl9JDP5MoGpKAaIAav5A6g7kJQaE/sIaygeSfv4xiK
S0pq+EogatyXlQ8zwIn0Opyt6QCdOB+7O2a19NIsZxX3wt9IdBGmdq92n1Z7K/vjxCD3g65w1xnR
veuO0pKfm4iZFsF0X42Kepp2czATqanLF9vsw83sAtG2DEbK+aAeJgNCXBiNLzoWNBysxGNOxKie
+QeYD1DjdcH3VZp0DeL+IA0OFbjVYNzk0nsGLhWfk4hENKVOJKROZ6pklq+pd/etaL6SfPxV0ZY5
icI7gWZ9yMgeXg3zUO2q0PT2Ak7sNlTiq1kiIYUMXwvp3Imo/xrp/Zzrcp7WzMXAYmsDanPD5mgP
Pcs9uQCyadW1pkby7ZFVsGw/FcjD1WDDlOHgOF9amf9Wk5dtQ6JqVrbkROCG0gOGlT2Squte/ZT+
HO3rXaqsbM+PcujGrHrSDQ/36DvHZKj1nWmA+yiM5CSr8bNTdY3uSFL3RlW1cUcIrQIZgWOY5n2s
p+M0Ls1KtHZoUJ3OBgZqx0iEl9hmRw0wIyfnPqlFgZRLEdFjifHQi5pyP0ZejXudXCV3eprKeyg2
Jartqn9MChNjpc1wuyMBwzwCRvSORfOniQyNSy78pWtV7RVEZnpzBjM74hTMITkL+e4wEyEQnBJf
GPV87Vvvh7adEhL+XYHIHj4GdTgZmCbjhDxKh60mzJwBfVudxqHhCb2vZdadQkiAFJz+hdZsu3Nk
X/LI1r9EPz1Fk3qqpvjazf67ye6Ruv17aowepAuuqOAMGnQjMvvkd93l7mPFdJzjcngK5Z8BAHGG
tnLlVUR7EE2DJyjVJ/yEcDoQ961QHj65ZfRA6wjpbqIJ7+rkczEY4c6b5UsYFKicy1I/tjr5naSL
eQ2FGUw4cqdSTBNJTMOLR9IK2s8ideDcMS3cAJUmeNQM3hO/fLG6orsPx6oFTsL250zRe4TsBRCT
+zjriZCsJB4YgtnuKkySt4opwS6a3qI5PXcRTdS5Ej97y3lqVYyt0zGo7aZwq3vPuVJB9OjtaUZg
hUuK+lE5JqEbCcpRcL4HgFDTcdAX0dHHzDxlYPsF8I7o6CTSNN42NoFpwoqvI0oUz4vkVlZtvU7K
GYeFCElFzudDmcJ0B9mAnk3fabQiBHDeeScDFPJKhTXA0I4zpy3EpbqmjCWeSDFc0hqomJfTJHQn
MJKVSzKOkOs8bn+7Bu8T1eKuHFS48U33Cr0ZZKCcv/O2RBOODMsJy3MR1O+uJiNEh4tg19+VRuqx
JqI9dHv/wdNTyXDJnYlWUj6DPMtYq5SqPC7gKTtwHckcF820ys3wT1ha+VYws4MLRVp8lt4RJfPN
4SreA4OCBht8jpXtMJ1BH+qW/UZFhCOL5jc6O1BACVpz4q+WVAFX3HnhQ5M77sWsi6c0XfR5k8Pj
qYZ7GfQf0ajA4EwAZwz5RrzGZxnr+JIy7YZTz7TThpHo8NvCCtUw90CdZ3SgSegt3accm+EshChU
fRO7BKQKgIzHysM8PSAf4uKNL8L7SOOZmAYXGqJj9CfLI1KIrcROCYNCwmSjXvd8AB+MpZ223Rkj
YtZurgiWrcrn3kheq14fAhf5MI3FbDPARFE57RnVL337WaarrI3dXQpmFA0RVKCfJa3qt3hw+W4y
fxtzCLYoGaO73KxIcYX3qBpsDUDZ2ek1UZNpeckt3W7mpGyPMZEpGzvRTzqN/GP60mXpvFWInHzt
5OeQm2TXmXHPQmXYjxMhvv4U/Egztz2MSWNvatJ3VsZU7m3bZHJjJt+UDfOmk+hqbUEcYI3dnPxo
wpYsKhB08RzhBPAcQ1PcI21b67lvGOsj8G/K9FfkEj1QdMZTl8EB7SjjHkSaaZKtYZ3iU+Bg+ohR
17+fkwqAwSyevJzdIEjmO5cDIYs2SXOuECcX8EmhKdQRDqILtu3oLe3um/5PSG3+ONtFcNci6Sqc
sONtl6spNVEz2T232yNJOc/OMNWkedKW05HT3vem9ZVP0yJwNO7bHjoZFf/FsNieCTKJr3WV4sqD
eOXq+rWBz2VFmb3XhXVfZOm+sQXhnotwLPidxp9apMfc5GmqsPXBDjOxNbiHiKjbdW/hhplssoRZ
aSn+FexjK/a2sZsSE1Mqkn7hn52lae36NzVXf1AcUSJ3RDY1zk/yDYtfjp+fPJJJpqa8qliAv3XI
Z56teg8DBHhYk53n3NpUBqFdsyc4FIGDHaDF8puSPADhKkdBsyZLxt+QdURHOoE0rfVTGbL8LFnV
8FhhyrXoJBIn+hKTSteYo/HtqPmKpZg2/BSkO3A9Fw+b2E6N+aXvyZ9G1sjpkb16M0XGcck9PFsw
4PreSy/9+I7HpT2a1Ebrzki2ox+blzQvoyVAYIRp20ebypXdWQ9GzJFUcKUm44OWsXvS+fzoE3yz
GfT8RbVhrJrmM+t9te70MhUqltggTCWcuwlbH12CphWb32Tlj85S3/gLYayFIklWkbjzaZeHExue
ImzkfgxnQY8BcpO7tVP/wGztWzUw50QDLkqFKNoTjh/kQ0LalPZJtIQCuUyC+e/bXVVkT0k7P8xk
udz3Bk0KV3A5VT1/Ma68Ci9Tv2dhHjnjsZkhb4v5KShw8M1M8cWsWlSmnvhSLSKAXqZH3yyjO8/t
2fuAG3FktLYKUoJJq+jKrgFobe7ufb/h8lk80ml9bcBmuTZrRYtEkiYBCQd2Xz7YMa0T0iScbVbL
5DCE1YGpO0Njm652MZLNh2WPcMACwlxx78HO2LR2w/BFXbLRSp+FeZqTMbvcXgzQZxdPhJwsiNOJ
K+6FFg0HRWzLVBI6vxvQISggj6Eh5DCf5Fjt+laWZ4Lp8XQBAROV/5EQzbJqiN56CMyaVZO5IqoB
JhFtbZ670Xsnb/QcZPGwUXFEYJDK3/KMa90xfC9Q+SPV9NCRLJPOxVpnD779IwWXON03jAhPgaTg
gmedsjIjSqRpUpx7318FSf3i9JPYthVoQzp1eU92YUvTS3r2vvaQa+uhJIhX42fIBkSBIh0fUnte
g02Z1l453vsyI1S7NXYzoXdbYsuPFHG/x2JmbkkfU/f9QHYG0wOfjPqV9D34D9YM73yiQCGKc+Va
+owuZd4HRb6P7EHdRYZ8Sk3IreE8GJTJAY27zqX55Xeoe8ZB74gfx/+UrNoqnba9bx8DOOJ3txdT
qG0CeGjwnOToVngZSyc299XIMktPjujgQDVvMRWVPw3F3gzp4tTIPPtChne92ToPI7Dny5Jwmjq0
XB2iQ2Cfd5qEZ1CxHvRjJ+coUBTNQzTUS7F8Kn1qpxECOrLOgywKiJPoCaZoPncqe41qz7vYcRLt
mbRDBjezT+m59TbPqpTZDlHd4RTYG1urt5LB5pSl5rYe7AtAZngeVX00XpWLdqMy8mFH33kxvLG5
2w5Kzmoe4n1mjUzeqvAhGqm8Iw0q0gqG+cnJOrm2ZucS9al4hsjwLVdBb7uvlUNZWxlrswAYOKEn
vqhOnnqf6+OkwT4hrw1khHggS3zd2LLeQuSrAedkxsEbqz9OmvwStSlB9fjtthKNu8XogT8rhz0d
z2W1h5FCN8z7IqwMoU2u6GIiPzMNcWkbpChFJI4y9X8WCWmsSPSufT5Hz4rBo8LXSVnMypj9qHFA
3iH+smHX2V50zySEE10hj5z92WVY+BnDbpuZeFs2EpqF5bSD9gz6mrjlyuaiEyWCEW5goJY0fAsx
6Dt79HfdHD30DMho302tgbUIeWBBFB+72F2jsRbFfXuOZnsH7Q9EuEmGcRPTQ6m6xqWo22SOtPfG
JLKd3Y+8U5fuWz4dGQMyrKY8MJjsYtvCrROC2k4S92AWPY7HqfjpyxfHYjRkDumlzDzmNQXdDfrq
Ac5Dp8g/8szmtE0PKOimJ478IVYWpjFWgMChIbEVh2/zJKTJWak90m1BPKs0vzPbO+kyoBXPOIIz
ck99a073c5wFBJ08lpgxdT3GoER4WgMXIKGjUWWPE4deEmtyOQIYJNk+w0K0gZ3900+lcTCxpYZ9
YtzXHhkqoce6O+e0zUzpb0u3il8Gn3gZWc2P7tgmW8cJUWGWA+Zlr6V0m4Nz3idgMGl5jxUpJUnn
/grIaEMTUBwGXVp7sl5OiNUmyJPWa2qpbMcBfiKAh5fbR67ZTxAB4waVoznAiA8ZmFojSYgLIeP2
clNjIE3AApeZI0PoGI1R46icLhQqpb8BIoDTKVhjzlOow4oOCj/daOZCwz+/zrGkOrUAMnedIbGI
LJAfxRU9BWNB69NqH26RF7c/imhH18Pit1qkbVjWf8QZiZtuNjOkYs2gEZ92O6rO7VwGGxbl9nQj
n6EpRACiPOTN2uHEN5F+TIe7//vymnX80HJRnxWGehFN3+2wMc9//ygILP3/NxXZCjyEyf+W224+
u8//g+g56aa7z/z3f//X/zTpZ9F+tv9LAX37nn8JoIN/gDCmAsaAHdjQO0Bd/1MCHbj/8C0/QOLs
CoCOXgCl+18SaP8fyHUtIiSRJiNPXr7rXxJo5x/glfnbyKBFQPiC/H+RQNvAlxH//lUNH3/99395
lsU/Z3II4kwIfxkx9v8WBxMOYQPF6t2jl1GPIlgONigBSHrCle+K5MiwLNpq3/125h2HKN+x/COD
r59irMmYgMB0iPzpWfr5z5ZaYePPEiVkWTu4+KIfgeVcy1wzW5sRCNpO4p/iJNvICODThOjaplWm
QrzrQy/eaG0QWwkENCaFgRwOeeowAUwosK+ARtW4M3Io/yA+ISHY5MknJMVVqfVFGy5UZnsxiwSf
em5igBAcXXKiKXDniz/p4PjPLWY5zcna7lV8n3ksEG0X4iJgRlsFnP7USHcst+m60jGGeepzSpji
B7cI7GMGOiXNP45NFf+oYN+eGUVNm77WLZ019y6X5fygEmVhvpjNTfsY+7q7GFKRainw1oLHCg5l
dpoSPFgJGNyH2aNZr1leS1tBMqI/ZMly16lebYOlBrFdfxkehuM66svfhSd+h8TP7+umfOdICwRY
F8VZzxD6Z28NORc8Ldrg1Z01tPpY8mwHIVldTXttEaX5tnL2xK696tx+zmE3bIo8fgvmWqFUT4Ew
5RwBfKdrdrP+E2bjfdeED5lKQ06buMPcISaFcwCI1+T5IWVievY1CrMaiIIIoF3PLVmwvV2tBtd6
C0umpF3BeDlMw10YsSf5rHkhJo68NlivgsHcl9q7wqTfyTraq0CeBlRcy6yNWUimaB40Y7S3UoJ5
TDBFuJbIFIy84KXyCloeTdPsE10io67UYdbFR2mmT8RZHUVbfTRYqxn5kyYdGojsWkb9mzlomDoE
7Z0d1ZDgUsJeoGRu5iXR2TgEdRX9aNWeNENS74pvVXeMK8enrlsVclKHvshZlL3xI5YlMn4MhTp3
8Vyb1r3uo+PkV9ahgzBvIoHd0XZMt11g/TLq5EfQInavkIMiQRIZRzGA5Z/uqH66YCfXPrnG69or
P8WQIaDRsI5DaSzTPkMcchzJeTmlpDeG4dlUG5JrgF2njGdF16eM7tyfZpX8nu2GBje+z5VTuTtN
KG/nrvMMG5aaaUeryYCwm0efAwF3xzR8MBRaiSCf3pllHghI5eiLSLuG4g+mN3jCan1wjN/eHJtP
7eh9DwlRAczvD6pofxGBS/R0NsX8Qm06gMS/xIOzfeWQTLgp75oDE85NM9MoF/yHJqWML8mXDwg6
FHVBaro6D65GhKgW53D8nVotQEMEQFxJ4tZs5wOAoNrCrXXXZUDDHN2sILtr03hk19cdToniiRys
Ye/Pw+JhSl7jHiOQj0xk5IGO7ey1ArZQZgKsc3fGt7xCN8eZhi6rvvIzlTq9Wol8UjxxnZQXL7Hv
woYju+0NBaJQi8J66DdOppu9nTobQxrHIROPrkGvmCnBVPfqMLrMWsfWWtkz+ozYzL/J7lBYmPOH
WnRyO2VItg0OTURxX6NAlau84ICW16j+wEL3II/1H8OhrDGyGkyMGa9nC/RAo07ScD/aLEZt2jTH
8Gftj5oWS+yfXNWvHcJSD8k4cejsvD9hv6hjszE8R0+kjKNlDGvj2eU8bItfWUHEUk5je4ttgEen
y9dl5MZbM1qsjWT55GF2ounRMaaO3m/wMfYAbnNX4sAfkBYks/ipCX1AV2MuD6U+VmAWlA6dq5IE
ZNKuazcONyhG7Gtkd956qgJoLDMAckKTrVU+4xP36SKxliXQ9ZPxQ08Yek04yojQvtyEUW/zK/U0
Bn4O0jNw8w3MpHzXxLa156oReJLt8l7dI/zKdlOKJMoHZbHJyc48MBpbWa0ZHFVBdcOjsqKflqya
0UguHSMMn9XnkGY1ToBf5SjSNTx8eMHywaYJvSJeBdUwjhjOl6AQaIxsEW5JBOfRk92B9GhTY9gp
Kl8TVUJlXCdzQl6UAJlK0ChEleWTMVV1HGPabD963BnleMnD9hrLCIGFCfBFEpsDI10hrYY1YQWw
3wHBkAwbl0ghNHB5aFSvoVeYbGbMkQAiE7ejiRwcOCMbMw2TMuF/iBsq/txmrGpl9mEscBT6OH22
jKDuh7H6mSRC4v3v7sa6rLdjO74bfWYex/4dZnu7zpjq4KI20LUwAyOyDO+kRZZskt4jzXTPLAYs
yoXjrAmE33sU+uvWZ8ULVsCt0r2aGkIOOS5x/vAQZEavNRo+TooN5hEPoSjuOofON/knySQJ+u3v
IIg7e50xlNS40FF8pZ+MEn6osplfZ4mMJQDd7yTR2k63g0OUJwj6pTnv7rqChB5/OMiJBpQ71vfF
gFDLC050BOsNkjDiNiEW9X7CNMM5MBVyDmmVHDQJQJvRCl4HHwp4IBePIarUYG/C7ljJargwX+Kt
9hFXdvaYTDmIumKWXdgJ2X5ApOQPtsdvJ2MgU7/Wku3Fx6gEHoe/WM2GWJPqCIjdPhXp9Mz0+J7Q
KR5gFhKonIkBB4CevdE1V79mxpKG0yNIg4+oDmfuSX2cYT+dcSdsxnIx85vTOmx4kDFn7q2qj6+h
8i/JlHeX1htQLtFwIA5vo5OF0gMKiuzMUFgR/cs/gcMA1OLMGcftj7huThVoNxOW9WrUQbnpk8Dc
9EZ8b89DdrXO7ZLrnnsjcWZLvkvS+0dJ1SRLfqF0R8FIhr+D7i2HSLNuvLJamzo9xORwAXnJj1ZK
qpohpgfvvp+48VKr/iAQu2YQzwatDaZcLGb0u6sZ4wpiwD5N9jY3nA77hrXF/Wp4EDFm9+8DluQ1
U+O932f+Zn4XZvcxgaW4mKF8KKnezjhx250e3ejspcEHhAzQS7agAtLpizKQnItl1+6ZFh2liZNJ
8QsUoTtsMR6EGweMwWwga4zd6iospLJ99FITwboz8992nUIxwphCWusx1NmnS6Nz01bspEh0aKgL
Fqs2adVBmPNRusGjbWNT8SAfrBN3epsShIyihchFJ4Swy7olg8gcRwqddqILxqiwYeyO8ztch7FE
GxtbdCfr8ThrL8FhFktkFCE87sX4M8/UTAFrF1VgvxrkcSTFAW0MgeyWg8BpyJ1NgN3sUrVzsuk8
BLAMme1NFAaHPiA5I3cY7FhO/AnnVqOYbZAGyDv2Jeg6pTNtIuF33JHcoFkRvjFJ8+f+ZRiRGHGO
Na+wa8JYicVDXG7cyH4nrKzaEuSFpmLp0y01V0o88aQlv2rVcteGp9ZQ1QbVpYUP6ZBL/1I5AtCC
zxY4mWg955jKoonxxFluT73kJBsOpOTdVeBS4vtAD0ihuom3VJtPc1bR629IkUJ56M2WpPcIKZ2L
0LTdkfHeW9sz6rEU0eiqgCKGWotSQouNMdQCQ3EwHLLO23uBR34xF3Odj36wnYARgv40Uem9E97C
k61UR/+5Ga4IVD6svP7qwwjfYBF9JfPSsAzblaVkscd+w+6WjeepR3MA8l2sc3v4Y7WRYJzY0nzG
qYq5TfhbF3gEZZtLuUmpCa/lJ3IdrPR/NFkZE+rjunSuue2ji8/ImIh7572W6CyR08MG6jh2J0SL
j3JHiShPdRmsOyQsDRPAVlfiaFu64TDUm7Dc5idR35Q2jWJIVp4Qrr2kQ9VvxqpOV17nFqRrSIdT
Byp65lDYZuDetCXLu2eoZ/oM3kZ1HXLTjhIcUcRnwtC8oFhZdsMoFUiss0DQTCQGtziKX1JEW8/s
F11iwXOC/Ehq8+hnw7nMf81xYKy8oRIrMnwwRwfmCx4yEl0ZJBXNjuHWN7XSB5UeKSOoxUtQRIEv
N14K+66Z+nbbjQPo88halXYUolQpsW4YHgI6v94O/lDuuK3DHFUJiAueN2K1I6KeFHEs1z4sCT6D
IDr7Go8oe04vCuwIinhFpnr0HA1GAlm5giwVD2JHdysHfAayiLTte3dxui/YgAbbJno445zyAB4b
x77HlonnUnVvMo4Zpg/qAzb/Siijgl206MVqH9qHVyAB6vVZsTE+9pO6GnGAmEd03B5S4wjUNwbQ
oamcP5mTPRPaSwYzoKcYWtwQgDRSJdHmi+SnRWYjur0btpfCrzjGNI7cats/DlNzIcHyCJEj2ePN
eo0EUsi61+UeIglNfP0DFQc5m8PZt++HiFoiMu2TU4z+OmpgfoDAA+JifDvl3uwoZeGzuShS82pb
ciPv3BDQgdHu08T4UhpRCL2ACJQEO5znUJNw2LG2QBvinW1GJ0wXHOa7KYZtDiIZDs+A7p5bDHsR
bhMKsXUapRsJMge9Sgr3L5dqzXb6BwPaXdySo2TFwb5Mq3FNkO3PxLXfLDPsnomwfDLp121UdUDT
6K5V9EMgN12lCdkgEUd2gN0Hu35yK07zwcKYEn7ob/AArmyz+rRSxnZ+ginKb6myFPnXykWUlpXp
SyCGC9JSAGK9+2IEMYYsfFIEILm9+aIYirYjLAtIcsiPrPhs9gmZLflMfKSsXxGK4F+dumobJd6X
gXKjwgDGFOY98MAOxqph36OMcsB/xVaBUJ48G2vp/9YwRofMPzH+hh3VTiiHPHfnpDTPhvJn1xrh
ukzMYWfrDyQSJYpcd5MUUu4xBj/LcaSD6OKOyfeDyZwmIdONEuEBBI+AkLTAUZiqeuDJYAihw1Xf
2BXelKy9C32e62wwUWO/HK0/gdF8kGxAnAeS42au95LOywoeyxYhno2hGXOt54Nk93iGY7QPFu8R
uh06yTliR5FsUVH7UKQfGijfxdZttZ61uiNe4xdhVwiag00Jq2dl9j2g53RYo933tqNRr0ffLTZz
SPLN3Ild4Y/WNo/UsGrLO+Hr8DE0yFHCxn1KbWxDtYVJtZdXM8FL6kIRgQXJEyrlUwZP8NBjGEOt
hcKsNjmeTgzop97flFl36VzCmuKeHlUbFzta0i+2runrO/NbLhZNRAjtnMWlDK1rmnc240O6VYph
9qAN9tFIhqtGVndkcqZsqJybmFFeLc9w8ThNFuup+VoNwY/G4Unzu1e/lvPO8e1vXUb8geJedmuS
5agc+pY5tE9Xy7Oja17lL4toTidwY0wUrusoV89jXGvcdLRl1iqLnjPYqpzFpmtX0xrCvYcLh1y0
p2JO3lPbbJ8sYOck0OvP2dvrFp2icJx3HxX6lWC752SOX2ZHOlxRFrCE6MAbK7rtudZ/P7x9rvJf
qEbKo5F06lAzc68abBO3F8uXe59nbn/77EZ1rq2i20s3fLBN0qhyRqNhXARkz2CnDnvz/i+iOe+P
be5izV2yArxJJuhulw/BPO47em97JEasZGl/uB0mJenXuywaUan57fAYazwptf5TOG16jC2/2UZ2
/NAK+xWvA1NmORQHh+OdNUBx71iRv7Xx4Mde/6UxE9RZAICn9Ypzy0e0uZm25plG3pUA4GdWzcJU
Z/w+o+abCJSjb2DvApW5UMW9Lb/pYmvlyDgsO71fHtdVDFZrazwTMwUcxtQPTiiuhiaklfNsj1Wl
OppdTxPISjjSmQcH8etTaJSMf9vtYGbdk+HV3yxFeFgc/+rK/ISd4cPX+q5EILYpDeZXaXRni3OT
uD/Q7KR7EE0mEFJG/Xgl80rm0GSYZ5pkN1ks7Xk/MFvJmP1P0n7KGGtvOlH9ZHsAxtadasYuq1zN
M/Jy7xJWCDB9I3X3TWUFG5HJu7TzfwaV/U7E0lNdoa2iQPzuUWMjaiewCPyE61v9XpGVtGoHlKUM
6WiAVUTpUupx05oPJLpdrQlZjSiJx5I8QnZhETFRt3cC/f8BvNvzbGwpyR7RfKX7susM2qzDO6Sp
tXDCCCBcnp607o9ZoiKUSUhr0VreIrBlPYeLzuhMO+HOdezLNBn1zlvmJDpwOugHcKnNZRhi//sF
bF51wrX4zz/D0AzcieDYNcCOEmAHHmxbGt8Vs6uTP5N7xK20v30W1vmPNpdfyUDXpG4zlDc3zugC
Xr/FY7imtFlklsD0njlqkjqn7mSOTUVUObaITEuE+vW7k5m8P+K22PSWLw7ZjEXSxU9we+dEHul9
MnP2m4XFbHp5q92wgDwFwIY9Gs19NKQfpTs/NoqS/5ZrcHvJ0whyw38+t7hQpvLj4+35vb38TfD4
+zzbB5d2+rHkZIQ8PNgt6jOoVBjsUzyKsKPFrgmbK3NehaNyGR9x2oRGJ99uD6Mj6GiBJz/8h71v
RRH5ILd/ffm/Ga3SII1k3p9r/pPMYCZ++4k90RfLCsnv4fZ5EQdE9NjTk+f0X8Fgn0E4DdDCuboe
s80wrhPC1Hum2OPsUk5xHjOh5zkFh7FIn9ygO2Ia6va3jInbO72tIrdPSyh8CCE5NzXLhbq99YbM
BqxOsLuMvj0FiDV7f3APzFu6QxGWWykW6kCvKRvt/rFrQ5dgHMUQbbwhym9EayMICmy3wROTiuI0
TO4hJpp1Tw3GmoCiH+OzmmlLLQBpuLp7x28bjTHVPJtJ6J4tmOn8jhE2Bg1aSYx7gFIadMH5Lc/i
lo9w+39wby+Eafgq8L+6kzBEe/IMZ10aLaZX6MfmmubiVB2WCuO2/qYLFiQoWoC0t0tYLcEVAdUo
Ju9TqHi5fXR7ud1xZmL8mc0x305FzG1mRzSYpQnI/fao/PvF9icWzEqIv7kgfSWhod04/gHfjI62
FZsllY473wnXRVuQI987FHrJ1k3LYzXVMScM73e+0B3yzLuTdAp25jI4vL04oim3yM5YK0Q2nCCx
AP4QziiwQDX0jcI2ot/NatPNp6SlVOdwVa77LNynI8gY8rSrjdVx6rk9jLeXarmfbx/FCxOgQ39n
NAXOHC9IqlNUQ5+4vczLrfHd+z27LJAZ5xQt8ITe/4HfoTveroO94O3/XhG6OdI2vo3B4yjoJ1+1
DiCrpuATWxdSqAdYYx+Z8w/m2HiYkvwekSKeuuWlTuJdb9jTrm3jVybSznWU0z+/hsdhDwxUHsVY
epcMffRqNkzUohyYoHG6F1/S6coSH3srf6EAonm2/Q6ZF1+zcn1p/fCPdgFWOzBOgRBPezMdiIDW
EU6wKG+GvcODRqBZkZMQ7ByGLMBwQjfUGpqSBSr0EMB59CC8EfYvNHZ+KuhudK+e6S3QwYX1TEub
N202zLgqYx7WOYXGNR45lhqIwdeGO38FE/As5fSXTrjnoS0O6Zxf+wCMAEt/gYz9TwmZ/OLbLT0k
Gm4Q0qb0mDTqIEHY7PCFtyu9eIpW3OLWlSXTvg4NdjBbMlBw0+wSY9k99FC+1vaQ7TqOWCshjZ81
nKG2x4ZglPkZRJiE1NmArkAu82gGkMOtMf9A45whvs7e+3rWWw9sy8rS8jtp8oc8RYUztYPa9zU1
tnlJUANsYz+5WJ5dnfuAhDt7qryNb7VAyOqYJFBnIuPBtNFY/udFAARYORKebxFe7EH4EPSCRxq3
6BORI2ZnMq/XZT931CDRsO4TtjrZ4dSYbPskW8OmFOIjtG0wd20yWcwsx2Yss78vQtLkDDyKs178
HieBtQGdYBKUpB9ORN1ZLsl3t48IRbf/fvSfLyAJt09jWNhgXuk7375gYtoGI40E/j9/7/av3P6y
ayWvLf11FDKGfxpcwjntUrUFczk+DISFe9WNN5lBGH2DQ3350/+8NLoUfz8tGlLNSo+8R2twKNFG
aIkd+Do5LzsJffJTFJryNJp2utO5SU7VtMmoCKeWm1PXJs7ZpvuiuUKAI64wouYwgobxuZp4YoIK
BaY+cV1YHiMH/Dob57FiVdUTy2ZuuIRzZdpfC0go0OuJsVJ63LQ5xaQV6qOLthq9YlruPFYBNPLW
t4foZvDbt6TLftNdWZd+9+6U4D4caKS4FF7+L3fnsRw5kmXRL0Ib4HCoWQZCMYJaJmMDYzKT0Frj
6+c4qnqqOrum2mY7GxozqSIAh/t7910Rp/S4qMPexhT1PLLnDdfxCNza3xZB9COrsDmenCzyzZGc
77DZiRbNt8IwT2aaXYzxJsH6EgctxRFWMheRfU467GSTS5Y17afnMPPGld+bzOfE+yZngPHYktAh
5fzCkS02DhE2/jyCdJXNk+My+CJSEOSko88m0RWD3kMdxc+RnsEnwW2BpEyXxNT8LWuTfWAiWi1g
leKvj/6ZPMG2Re/bWcBt+FjiPwuzKlITNsgx+SXOB5d97Y4k4NJ39fyuFBqmsHnwEnTqYS93usTM
Ni2qK6OA7oVNL8zfyDcSB1KwU1S3LrA2yQY89cFwcvGAJyothC/HJTWrL0erGH458G+Te3OW1lY4
HKVL1n3nZBgxqrnLNAxHteR+KqfDmETf6pkZm5c9dwxOWVg8MTh6jzjlOGh/gxiV5IIuaMNOefC8
yd7QOtS+GSR3C79sAF0sJqg4+Hwe2qoEMUbZ2OB1Ls/4AgP2byyBxGmp5tucfOdj9tx2cbMdTHG/
sAHyBONPRoPrixoSub7oN3UQvONgRfRxvSvrnCTUiesTf1RMApBU7csCc9ySaY52r4nqFDAnsb3s
oQ62+BKQIhoUt7aBxix2rqLJ+zE4xW0dYE4aDfEHxI3d1O+U4IkT7YHc4NRPW3MH+xHLX0hXaMOx
TycpGLnJ2G9BI7a9OxwMIL8y0TbSw9lLimuAwJJWVb8Zg+HQj5Sfpr5jCnENfC7FdJt9YbEDKY+7
ajWfU7XcuEW2TcfwjJL3tbGNJ8O+VkmwjXmbKv0y+N/ThEsQzQ2uMhNRAbjtTlvolrgOD6Zx5mk3
zutn64feDMV5dtlL8yi5VIuB35VDcZkipdxDQngTVlAipcwKkP4oYrIebZAs4ENVhDXPeK8f3DZ5
6HFhdaneptlrTnrBY283Hvq59d9t66hQCqruUXSo4SdcxZCyE5osa2X2Qb0YpuZ7RO2BXoQgN9q5
ran6TLAKbuYa69kAmZ4Q/QBLVTP6BNE2hFE6t72G76ZJOOvqaoWNCuI1u3ABFOjD1w+O4zy0+dIg
6VA5NrFKvJnXBJx2+m4vmMFijkF7ozqOYaiOboBnbVQFik5AgppEf4aZCF+c7pI2h4//P8yuaa3Q
cn3o/Byo2c/rBOoJZshJwrNSRGLe1NLgOCx4hlOjmU6I1rnxDOg2sBz8oVjyDVuw5w+RNeK1v8Qo
lCe9YKJrI9lRH3JanpN+MVW93S245xP7wCBeHXnrN+E04R0jEtYikRB+itjsRLNGmvf66ZRUAXLE
nZHigtq64ZsY4Y0yqG2oFv/IOe25NL7sYWWgPTf780QAxkb0OVC8qlDNlri+QZb0M3/8u8BvQh/D
7uB1I9PeP/58ol4Igz0m3ewtOgsiT6Xr23UAKxgjv9/MCNfP1g+aKK9LHn3qI286Uao4x8mJdkG2
vJuy7ehci1drMOIzZwGxehkgU1k4DOlKJCjE0yGMxyzAHNSwEOKe3ev9CSiwP4UO3j1zDNOwtQ1O
I/UBO/sTMavToQAbPq0frMjZuYGWHLv1HbZLiWyEkgckAEP4LsTPVzOSeB9X5kumsS3uJqzXUBuV
zbZqcOpAuaCxAKi1Se2j3YjtcNe27Kh8yn9mLQGQY+c9rRS0/682o6alCxwr/3eS3evPJi+L7s8c
u99/5neSnWP8QwKFeTZmIsL2VjPR30l2jvkPaUoHmb/8zTCUv/Q7yU5aMOn4b1daDqit+INjJ8U/
4OsZHl+xXEOHvvd/4djZ/0qww3sPNbuHaYMpTUdK/ReCnWsMPdIf14Ln4n26PXz2+GExALCSEJbc
ny7MX5h9muqX/YnNJ13bMHmnDNFNT+d6/GL1GfQDRJoyDI4z+cl74fbUHoOqnWoz3lETNfqPttWv
0AXX+nzjFS4NNgLpnCDpmNqBWuSEDwe6n5G539jB+JnmcCvT0ENOEr/EIK4kG1hQqMxznFnethJo
ufqm9QlSJ0dwchjmWfE1XIvj2OpUxqRd7gatuf/7N+o4f/FGLcV08LhTDreXr//JuzViJjKZFHVH
kkmOUwd2ZrK1MgC3GK8tPoEfmQ+/55OI7K8sNqHwN/d6DNOb07vaxRXOlUF+hL7zlTOFzrJh3Lpp
kPl2Y+0Y8DM9sqkOBBubKJkINbnxlvZReRIHvITllXDNq8FW7LdQCly+zBsK1pssqbDuMHdrb6ox
Cd97TvIa25JnfYnYOaMiH+EZmCByjFeyxkB06Xi8UsnL7gblcOaAmXgpHpbkhn2ba/jxUVgfI9d4
IVRcZxwZ5b7rYfLt4qWn6KP8SPxlJPMRYv39YHMDIox/tuSQzcvPOqvvUwI77FRg55LGT1WP4GWc
qIZKPP5nmb6XNSKxwBs+htrCgd4mn/Y/3Cu16H5dlI6y9LU83eIJ/WVR6o3EU6JbOI0iCJxGHTwn
ZnrxYHQNBc4NRVqAyrNf+yEMsO2A0zdD7XG72Nax1RysfvoO6XV0pBZwfSeN6DmYxAYjFtVI6U5V
VNg7q3a/Ta2dwTeiq9NBkpFV5lhNhuCkDeBt1oV7d34w3sBwqVnD+MtKvBZvNjwOasfEtqpk3dcD
7P5x9HaL9L5nkZywwySxJyquOQJQJ8aYeYOHMOFJz7moXjHSvs9LFp4zYdeFBCs20gtg9X0AzX9v
ncphvJqFDYM/u0W8dNeLDuUOdsBkPzPmBLev0L2TGsJAM/6SBYeGakJ1g2AKYoi5+Uly53nEoMns
eWrTL7dJT9yoR5V79B82j796pFyULYbrutKxf7VDbqXZI8sZvWNsVuO2wSUJsMia94YsN5146mT6
7e8XhvGXf9HVTUuCdlIZ/7IwOLvbvDL4i+Zknivbvl/cmBgZ9TDYRf9WxcWtqRHmG7uInGdWcFxy
h50S6hDSmasmDr9aYxdimz/073//2v5qzXqkM7BaIG57q3f0n/YXYbR43eG1eXTEtdeWWE2higZB
4EXkloOlDS5cCCLz/3AP/uLPSp2eHf0vgg5T/mJJ7WG77maj5h5zK/uaLPcZCzZa7zL5amv6mBBO
Vtq6z3//Xg1d/dpfnlBL8N+E6XFM/dsZlYSG8BhCu0cmx2QDhXfhiAAkGjPGDehxnQpvDzkQ5SBf
gtZ5TpXbRj2JwS8d/cuA3JQrVAkKPLt/lN/YCVYCCZtMoKczbF2sZzFdnT0H84aEnp4Xgk9iZsMN
snHOa4lPzOb4rWi0h0LapwLRtj872EOmdgnZLO2IXMGuEH+qfVKNHWvz3sb2dOvYbe8T+0HGCgdA
aJ6x/bQ35SWcKbGcIsx9M6KVpEaHCM5413abz47Uxyod0ZiMd15QB/j1T7j/186lgxmRWryyMXVS
POpBogKPEly68mvqrbMRiJQghg7GIAk2bpr1G+VVRL08q40nm5Zr6DS7UpeDP83ctqreazbT1XjC
5BKh+rM5lC+9ob6Xo3XjzfMjXgYAHhhuEFbjPcuQBw86PBV4zeRvJpuoVqfD7AC11ehdBUCsG6XH
hqFECUtkQ2NOJ9Lkv8k0Pqf/Cn+Wf1FHGEL+oguA6qmjDGAh0r7jhmmpZ/dPD0AggqyPlmY6hh4I
52jCxEFSCeP8oAVt6Q8gZTroQWTAlDCZJEWdc7OMC9pV/OLmiRHtsMsovaHIIq8FqD4aLtE7xHb0
cFM5iKhV1ACZJhi+oab34XUpjJc+aeG/5ykZf/ueDZ2WOyGnWQ4EE9Y9Bbf1GaNdZ1apEKecXCYX
yw9YHgzYHIsEb6yswOA4QZDCRvn8pdSojoj1rbS87yWsj2h89ErSdeKBAVfZdlB9ZXNTLvIHYlrL
Jwj0earQmbJn7UqWU5tiYrQ8mXp0nVnFowudZ0PikIlGFgl+ZUAQUB6AqDz2Vl44eE97kMATbWsx
qvKXnhIrNHIgFthhPdQ9rSj6fTRobzaUq6mJZub05gvNxXtQ9iR1tBbuyvg+YR79lCRajf+eX9sB
hMvAuXazFGZJq93WCwSUHJbg0DkP/F0Mih3vGPZ4J+Yu3WU0PplQLMQQY+qax1s7HW+aOem3LlfI
ybhU8hW1butP9fBIYtzXXMflIW/gcldNj12dR2aGw+tmEvEQGRaIHIyjjZ0a+9RLKj9b8GWdYOZP
geB0wmqLa7XFTxwlkmZx9RTDKjC9Ky2k+KrSqwnTex9qH4xge/6gNHM3zNZQuM6Zqk6NvTSCLTJg
0HQjwnGO7pIIw4HBHsonkqIKP02aLYB1CfHGQzyHGmpDWxWx/GW8HxOTEtDMK5wzQdbCVJybAvOO
Sh3OJnMpNyM4yEVABo0x/zZbZHhMdfRKssxTYtXnmHE7MzgBigY4k8SElwBdZLW57YJqPzoWzEIW
w1xIJpV4HiIJSFl2R2QQVE9u2fti9h48uOyYnw5PoeJkVQbBPzyum8EwmYI7sMnb9EyK3vJR9Cc7
5ddwlNik5MlXq7Zubb1Od60RaWxD5qHQOV3qiZCjVITioMP1czFptcr4pUinc2IMLQx73cTAvWKG
ATFu8bIWELI0mSgbB4f8naNMOUujFJoU8RoT+jBc29KYWn5mR4Eg5Q+Lc1fG1XmJzLt56HeVpn3k
JQkHNrOIKXU2QChUTxO+r0YwvA+ieAx17n/e6PrZArho4QyIgQrVoloprSrfF732hE60R6/KFouT
9LGNcZhN4ge4djxP7vjYakj6EbJBzdHE9dKQo2kbPNWdkRznFKARpdq7yWOzmfB0JUVQwDlNbtIk
YYvOD3VdvjcmQHobCySUhEgxdqpAcTPzw8M+Jep/1Ow2V83Ic+xN7aG1gtusrp8K17p62I9edFPN
WFxCZb9h8Lu34QlWTvSa5sPP2kFfO+joCYzqtp2QLNfvXd0/e624pPLESAOHcIEVllcmu1Qhm11T
EM3rjG8ZJnZ9F1B0dwcrrW+XiSEPlq7ouAfIjTM2LuTZvzRK1Cwy7yNFAINp7vSUeVjt5Y7p2yZu
UE45EHnCVl9o4J9dky3beYjELkyZuaWTcdCETPfIYBn+Z9dDETzDbfHHqVxuByXSrUT2nhRcnUgi
iBjz6xwhItakBA9T2r55gtNES/T0odKQRDpwgTeeUT/I0Nb2Jd1BmkRHbcKXtIenTN+IgwQTxUjY
ROJIXFb4nS/u2OLPaA6PdUTsm+RhxizEA9TqXhyveNC66i41id0pXJheEDY36C12dWvilr04Lw79
zdWCPHdTTTF7pJIQ5ZidEirTX7ldlCnCfLHxyIEN4uemVRlyM5tmZD4UoY5hXthvbPPQTTLCrgHd
Ys1OmjRQsKA6sikE3bEqPSIUUDV3kPG2eO45u6GHDh67QFLj+ILoC3xG9CSJLv2pN67QFHHcztoh
nrhXDNW+a/GFp5wha4KlmuV5zEK8h8ngrA699KWtmoOc4NF1OiOPB73Jwyu7zQ9pHRMOib0VwnxM
Taqh3+u5fq1DxvKpIzea7Jk9LiZsDfnuSuY5OdOAknMTyi5IVnGqzPATs6AhCz9zacLfrrXMp5p6
6QCp/S7DlrpihoOh4ZuueZ9BHuOqjFJkDrTX1Iaf5WC5Sq8/gG5P6bHX5behmZ9ztheMWd27xIEF
1znZEddBEGPayDQ79Z7zlSRCh4bF/LsdCNRU9jqObexI1rxFz/4tCL+14pwVQMLY9eCTYnrQ1yfk
dpE4rj87zvDsY463doGOO2XWxvQoDUbMpf3I8pVtLIOd8Q2BnNg0KOQ2Q6IBHZBcdGz65QXpwj4e
h+hYeBnm7Xy90NlzMca3GODiO5yOR2M23kroxqjTrJ0ARWWcgdaVPQ4sQichDHbq1Hhfk/pji1vy
qGGSH6Gj3iD1goiEclbQrpkJE4/xvdOQdQXON3ip1jeteUhi/TEfF4K6HRguQls8f5Rs8QXqt3eo
owdDMfPnJDnYgwv5q0JGoHnGzygBv+znD/IE7scR6NkBRbjSqulb54TXHX78QzHsvQIzjdLSXubZ
kFeT3u3mEdbrRMGDg/iCKR/OLNvekfdpdRZdcSVVGING59rKfWBb+kFXyl4awOa3D0QkdXDLkVF2
tvVAubrgtvCbb2nu98ylQdpRmePXU8OnHvsTkqLhtH72x4dQARR5AvtJ77EWnpxgOQ0umbcF/C7b
ciHiKA6IXVN/d0t5O0/pcorUfD8BxyQeAdbD+tvcjtRMAsMOtRUeCS8+QypxccXubiMDtDclb6Fx
83iP9Kg7xYHg5MCFBWYgVE0swQ69KW4qS7/RsYkkU49BXSduEhGxQvMXljjHroRr2oUIzfqQasRi
bl6TWLvVRXde3GFftzi3hlr6E/Pc+3HJEae4xU/LyG6c6KGK6T2WObzHlOaGMmnycQW/H8v2pWjT
J9wfkY6XP5txOscoRQ1XfLi9fZEnV7Wf+CJiNlD+xIn5XnSkawsk8KUDiTqBbEuVcTP0Nud6/zL1
DCKb/jzUqkxh5JroC0cfYJirM/NjpsIAKGUz7fgrS5xbO4hbF/q++QT7ej6NZl/sBqflt9oGjEDo
x/TfhcSvG75FVR1WegM5HsXJFlOws/rydSVPrIyelBudttY5zHlEMcuNMS90IfCrD8VIzoYep7fU
3agzFeSOHdBBZqN1AKSpmQunHiQi5TmI2PQ5SbvPtqNWWe/u+tm6VuLFQvU/B9TZZthHh5XGEyVB
flo/c2WP/Le2oblFnt823rMtmJta+fJdlMhbU7hOcaO/h4huN+NQvOJqfigUoKEn6VcyBM80TEcJ
8dj3CmwsuhBT1T4+zDYxN71OmsPE6UYAOVFefYhRI/hO2I00rkMHM9VLr5KcIi4u8TSoKd18aXak
7xYWXM3lh4S2vmKYXYLcDUMGeLUakhiDhi3GEbVBOqXayVGH1WEvN7Yac/EFk31zN9q0JwGXp+mS
r0ECyFmW9pNAMqIWGt5AJ6BlVBOOGEtOcUOJecLbk7EqVNNpnsWutr9Sdawr6G9tEgMsaSuofjCo
O8ZaEh2JarmXgd9txBhD5EN3VQkyACf15xA9vxh4T3rYl9C9kAyoYC4t955rPbvUy0JdC+cbTVDy
2Qbpl5yWndOhi5h4f0lzG+mQksaQ1EahE1sQd/pjImBgkCSfXTkzNnhDufFKTlcbljOmtDEqb6Y/
VUyU5hQu+16ZVnbGskXbjhZN3AfdEHM8U8IlcfXhdsGT1RTHZJYOxgTpEbP4j9zGiSceUFIDkV+L
+DrrMxcln0D+AsMhssV4dMBTu4+WAc5GrZhpiewtno9bYS9ix1B2MEAPmg46u2VNW9mgoQ11JuXr
rXShHvuEfmRXk8Uz3itYcSwjIofG6aFzmh+BDSJQjPMZg1Hq9QGgAr+gt8CtDvAbaUT18pXsrdaX
NazSBO5BI3G/zTpO7RGvkdKkaAJzR/rYOHAyNF6UrXX3E2FC7bk3eLjX2xOx08TkR6FATC6dIt8P
S/EqdI6yBGRwRHma4PCzSXFW32rB+LhIJkbBUimhhHmrme6DbgGcxBiRbFzPfdRixoSTByrRcVWc
BBQjs+P3uI8fNGLzflt16RTtckOHBzdRnTAnJIVd/1rwkJPR8BsQkjYsnsVExRmAODJ/0LG+c5+z
RCKNUl+ja6tZUFeY8Kw3wIxUS62QGCe3HvAx/8wqsCEPO2OApJ+xpt8W8ikaSrSvBA2sl5Q8h3Gn
jMwBKueQZ9QqYmP9bWX6QW1LOCLeMddOrnBcjQwEXJJQsw/dbuzSp3yabpMSdB49OChbLF18UDKx
zRaMC8PcuMG75ohUEciGg2K3sOA3U8d9XcHtAjAOZBt3N8QYegrCo9l5sSvTXpBDCSODHIydgIK3
KSsZH7FyIYthRhgW5tZV3401DJzkEkpQGAwdBwNQokkIp8zlY+DWKdygjOM4cs71aES7QisbPxlc
3BzjFlZo0R294Clq2/gQBQsPbQxY0xyLHrdQK8HlLhvpFBZMS414vmo0zJUYPdAVVLu6CDA6SL8z
6h6u0r7Gh91dvnL9pVML2CKOhHjH9BKPAYPHgPa44I+k4GZGoz+gGTrkJugcBNLMXyzcp+gqV9UH
+IXlF4p0yzLJtOQLeIXbPLrPcSZus8V6aAOWLQUUsttu52D7LTSI7esaWyTCvolgYiPAvD4elI95
Xz+08F9xs06/9IWdtm9uTLZKZeQs8BOyQMMMcRZCalsAez2vD0LEHorWjISkFlxNq67mlMgCXOwy
NpmWDJgAx6zwK0ivu3p+jIbwTcfmFD2B0LaknhDc2yocjSo4RClnQ33bzjzPvMP2JyZwmAbG0dky
IGNXzPiOiQQg9ZLxqLGn+FG0GOAPjNpy3Ks3jVdhFRk/IqP/aOrhxBG7DTCFpOFHQVsiFAcxxLKB
KnGizWklwRSi0+5C70iO+FVZHxtd1Gg496kcD9iRliQNe2+x7B70djyWIFKGgPsMiI0BMm3HwSCQ
esPh3OUUY2GIqMt+bwySvMJsfrEX52jkzscAjRmDs9hvDE2iil32sH1tg7IQU3qgKMv0G/qbCrPt
Cl9youKni2Nhz9oO6RWWabi2GfQ1hUEQoXK9gwt1G3iCFE7xjOEzhOn4Vq+zWwKkH3oC6cg8ja8X
Dw5OkJHE0eghtq/2d6PPvnUhzWLsko4w6MkuISktdXSMCfQFeUhsfVOua/uxrW81T9YHINvknC+J
t9V0zroOkgYLtTxPM2WK3T3EEjwTE77jvBBnJyzzZ7CI2vV1PLt34Mxwf8xyOa0fQr3GJPOPfzeK
YFGXI4Y8pXtuaqM5mFr42PAKTkaezb4j2UOGSZvPSHrRS6dETbAvbaaFdL0yMuccdXajw0Tm314U
3Bkmts4oI3LQRbO4DhjILqOLOKB3djpgwSaKRbgrRv1gjyTrzhrsvC5NiQnjxDROlQVHb/1s/UA8
CxNTzu7dyktZPwR9FtHjplRrEZzyP76wRFAT6eR2YQJO2JTuPgnNpxAV9HVFSMmIhkpAaRO+BBaB
2cx8EsiU1ri96jmOrLOO7/qu5NTGuinRT398wHk/3phQrndRWRdnDWejdTTw/5VLIHTpAlT/71yC
m49mzj6KH38mE/z+Q/8kE0ALwK9HtzFb1XU1Rf8fxx7HI35Ux23NspgMrYyBfxr2eDAGTMNw8OOB
AmkoNP2fhj3OP5C84e1hK5BBh2rwfyET/NvIzNN1G2Seubfuecymfpl7F3qfNHmU4u259AzeB9r9
nv53JikC8IKOZGJIAafH8mtFJh+mMThlKSeAW6Mgn+0fXpSTeNOZGwS8uz9dyr+aGvw6M+DFOSaq
K0vwNl3566C3y6Deaos9H3FGPQnIEJBvKCItsq1mdVDLvHmlLjyQoHdg64s2lc1J//cvQsDb+JdZ
Fi/C9bgbjAlhd4hfx5id1er0x9EE076OD0yCyQaoYJzNFRfFCbCRgX4Tmjh/2D+/r/WGNeBurb3p
KS8xCzCt9oynknpPJNip6GokWVFbZ91FalXg4xMGfkY58B9mLsKy/v2lQ1IRcDekK1hpnvjXmQvj
VzceZocEZdNhDtS/DU5GDqZpHrOAYVai5kj0z2cHtGEb6o21BdLBrotMNN5lp2X340QhvF7rJaUU
1GElwj0nA1rII1k9KFvG/GUw9OdJRM0p9rBOHYJ3LpJ5TPLuvM7MSPF56LxhxD4WIjc4CmzSvgZT
FjMcSjc+xm6BicbRwIRvk089pYGZzJu5TJiJ4Ge7d6tHgczHDyQcFBtUA735uJsdraPXyramvtT+
gglykd7garsL9Bw74ACQyxhg3JN06DdzgIGKRcHVV09hCA9zCiuczfieLIcSIch0zlKiBZxYHNfS
lmQsF/y3uhANtsG8EgHxkB8SRWzpFisFvxshgEWcEpa6kuq7Gxv9U3JP8+3wPfSXiRZ2hIeoaBUZ
zL6RhufKgc2h6d42am13Z2bfcJeO4TEgc84CoicHEX55YYkUPh/IOHCt6KAit8JREg2/EMekFnhA
bw+8h1OfBmTqMz5BCIqqNk/Pjl19Iv9kRKHYK3gAeFALmL7Cqo8ktgC1otc4JNpOagJim9Wyj5NX
2SNjjx3tSNQqT1VpXjuJSAmlqu5rm6JRw0Vm4yY2TTVDfFyIEr+9GDi2RC5iaI2QqHY+dGMF02TE
EERNd1POfqwtxU/bgaPRafSrkoTSmQiR355SZpRfGgJoItfuVasZutZzLbUSi8rxrbWTiwVMWMGv
VMVqQ0tl1qSKBDSmvUkvU4P/VQ7NRgObYA7146zK97kJz+Ng7+M2mTZAcm+TlV7WrxDnnfvDSByD
JZ9WGozXK0QLv642pflKXbwToqHZgFpjrje2L5IibDsn8pUJB212kOFwMBxTWZQwezC5rbl2TsVj
XS/RF0Xe9ZRkL4Imw9asyI96qD626zFXxbgFYtFuUbN+p7tjHE/h7bB5NDEDC9Q5t4HBQixG3LgN
u952MiSgtdCJligm2k4SpAf6ufUdhDFda1nMT1JxbkKPxzRpmD3hFw8vh/u+EMw3YnqCDuTaTMZn
MKvM1wykeyG3Di0//loFMCvbEurt9HFENB9MWwz+nKtihEAc2LA+TUbBrlndtwzld47jEiEZ3Awx
v2F2UebKtN71qpvQBiT+ZBNMsItyTCeaEpHFuLwnA2JUoRP3OkUDZs+0x+3E94c7Jr6U8Y5V7YMa
mrRHYjquLK+JZVgnMZrfcZzDnGmeU0LQypemYdA0jD+ZQ6JyImvzKhnH12K2INpoluFH1GqmXlY7
Zpm8O5PVG3t0GkWcv9Bq46+T8YN5QRgDgbXbuvW4pa7y3FDbeKmDsDDzZfghGZt3Y0laMEhNDKWH
JOStExGYsW5+NRHEvhaIu1B7Re732VvM1DPpXlP3Yw5lYKOV7S2vf+0NdjZXddXrval61kfpZZd5
IYdTcw+lmRzqFiSy6nlIxhicB90sRC6cZRmSGjeQOb43OUcE1lgAfDw7/YxxVTLxOCd3g4PhVdJx
/K4UuvWO9J3q0cdot0x4bU3RYzOxR8ywfl3Jq8ZtKffjo4sxjJ+FvLsiWPxCAHROGb89GtMDo5It
Kl3EBIKurlqXKW2YrbgE5ENLnN7pUl4Ijgbsgpo/phfDxONj/UNUKTzR02ntoWsW+yHTEY649Z2Z
cLysy4SzgXETbkgMeWNYLjwaQ2thCPqRjNGprMNv6xJZRnazDHYZNbqfZxHoFP0BhEecdeLHaOQV
Yut08bIGpYiRfgmdA6hqOTz6hLEBilwecSO7A+CEUIB/bhsiSF9bely1eb3btPTugnQYfCjvUNhx
bVJnhZbP284Qn6HSFy6xIsSx9iEhsBGAGvIeuKCwE/hiR4rhKN9a7Go5FdC3q4VJ4h0rLUy/sCbR
STgqsA6ZsCle2u8dNf3GEwyah/5pXUWmx7Yiw+XDjPBMatydQw4dgDo7Nd605lWbWpjCLvn1LIBH
+ppxr43K2O1B4sqGtd0k7GSaXV4Y+WU+saX7ZsCGllvnCTYVzOrUnkOUABGeG30uTkzjkfSrr1V5
hd1o/VlEwMx1wqjBgPF/wlXeBa5HcwHS4XFNtU79oqGuNkX8aqu/PJf4efXpHa3OBdhm3gygBwpZ
HXTuipVjFVciUeBsYEvWkd6zyfO8e0NNIuRCsCltyTapk62hLXeGBPOLk+SHDPieoapfWq4tkjAM
2ohF2dUW/+wEBA6OPhvzK7igpq9Pre7HnkNUECe2IdnskGb9TKJ231rcRcLuCOPKTZwprJeBd0/q
QX5Z6wBtYt1POsck9wT7V8F+X9yCKIHuOqs8961TABle3DzwgE0kgr9X0rnPLQ2D6O56LoEDlXpo
AVAupmdSKzApqIOLNvHwzg40m364Hsi23nHUqrirQx5itd5XbGRiya8KPJoiqpatumamjoVerOJh
eCNatUtrbfYzBQEuOoV0TQpf6U+xx8Rb7ZzLyDWNhTg47DabquXi/laCGPhNDMSArVB31bIsOhJ5
5grvGie5q8zggHcWU04e83Csn4ZuIR38RG4hoeTy1kxh/1cO5tU6kLYzge4QqXiUdrRt287dNg0L
qSc3uiQ8EHuGG5Qfc639oClB/4flGV/s0kPminMlaa97Ob2FGbh8pbZVA6k+tQ9Xpymrixey29Um
PyhubRxlNma0sJ9xLdpeJwAxByQtjSDxNYcMwJz6yrR4Ccl0iiYH2pd6ZAVRFSHUCn+FQbWQXyad
+Ufo6gxvJRtpRytCSCRwTweG7uHjQ38+IUOs3e3AsMsHKoCegeVIRussCVcfsy/HVVCpx/opYxwd
NO+LfmNvVWDRDUfwXIhvXXN0gBxAcsKHNiKNlkp5PqzUwkm2+7zLnistw9dh5k0WZXiM+vmqFezK
aI0RxEPb7dAJ411NWYTmETFgDCUkDe9Km9R3bJfhrLb5Z9v3j9i3U6TFPOamw3VNrDeNcmMwl1vR
v7dqY08S40wKrePLqZ9R8rymPdlz9YDVJo/OIqEAmBODX5c9CUXwXUehBzITfbnq7+dDii4Gvw59
HHeKLNc32SVJivtK+55Nce2LwLsrFacOPsJ9F8KNdeAnSTslZBCMvVD0F61BWZdgGEOaOFh6L89z
7Pi6nPR9aLBWW5X41paUiGl5WZefh6Zj22rbvCS4c6k/sMre8VDekJTFMlL1XDnl92sZFIv3bITa
tG7GieE+rzXIuoknLYerkegPgQmW3KcKfkybC+4/gBnZV9+3ZEHlnHAwUjdm4T4z376fivaSYCZq
i8PgTLdT9GJWRG8vlBleyOmcY/O6Cdr0c619HbsTuwCSlGtqkBCpwQl5KLGF66sNuucvXdEnVcFN
KvG7R3uDywQlpK0HJyD0L8XWjYKG/dLO0XdJf0xav5QnY27uYW/tS4Iu/YIo3C0eDBVkFChQqkRd
1Pa/pOkRWXLB9EVVG2gAJ8d4X4HwphmOUUs4iQqAlLMNwyN9KBTWji/VhcyCcYONhYmNkWSepDBZ
Rf+bCuYdfWefu9m6rKfjotG4Cru/xcnltNIEazsmnMS6lzK7xC1VTeksPyhQto6q4rEZfRYwJNb3
zqj32guHe4QxnCc5rMQQfpvikq7UTY9zz5Kwa2fekKGOAMC7a5APigAyl1p7N6niHzecD1H8XIn1
S2mfCzKm00PFiHVd+4494rEdqEBHRb3PYkYzhAwMPVVM0bdPOEXeOJjdbKp0oWiJv6l6wQJlz1ya
buxFNokJDzRX18Ydl5tYg27EBOR72V1W8uN6m5foIe0hoXhEXu4bK7oPjf8m7My64maybfuLNIb6
5jX7DkggwcCLhjEm1PdSSPr1Z4ZcdVy3atw6D58/nE6ylUI79l5rLv+AV/QiEWLjoSs+wNzoq8ZM
9oiXvX3L2bCr2l96iAqeyZVqf6st0oaeCgvas5xZ7ZbjWF2Haxta+sTLynvK9jS/DtK/SONx0kek
Ugkl0mT2vyk1P2yXEO92sHZKnttZMHdhlpDUrfa5MiJ6RdDVZMt3irXxSUapfYQEXOl5rPLICLLl
i7Bp/9Uu3AhNq9+t2HnpdP9nFAT3XlZeM5fzC1wTCVZu9gX4d9gnHLm7B+JSJDXJLZ5R4YB9G/b2
UVObv0WRHJcmIgYJrWdjOlA9Z+KITA9OCIGiaDvhB6miUvUAYK6iUMU4vrYN8WfTWQpyp5jTFjND
FdLgXlMnfPNIxO6tatjApCWmxw1fXC6QRBmRYtSmXCRngqJJqYjJ6QByUJsTgVHGpa8CRAQh8HsY
P8GBIGICWYLvAeOcCn3dJKlDABZT4LrbhwNnDTy/HTMrRkZ9ceFifRE+lRhm96MpZAF0YeZkJ3CH
/vbI5MaYfuoNX5I6zj1vONZD4q10F3SCn3fPCyNgQQZ0RJ8xHMpKAjJLAosxHkKyGGev3CTM2Xkf
tKhTCzuavBZZVGKtzH1jF2ju/TJJ//tHpdAEejFGVP8mWX7wFuPNwiDB4ra2c885lHER7ex6eLH+
l1aAJlKUmM743eXGPkTmAFklZgIFSgQ63UM9CPcPVWGgEDuhrmTIpWAd6UKWWMb7yx+6YW7jjByo
vzf9uQuKoiBFSAbwYPknrY1CFc0UswMm3Itgc0pApRL4+8ffO/+9bVB+yL+SguWvy7/+vS1YHvnv
jX/v8/+97d8eNc4LOlV0av7x9v7gM4Y/tA71ApYHWl5e63kYbbsUqu//vrKQtKMoIffIyLWmPS8P
nnZkrP/rhxJ8lUE8HvF+TycDD39kgckhOCC3k63RWPBPF7SINciwPf8BjCieBLjERyAZQKoV0ogY
FoKElIRF6R706KPvvG7HZylPYS8qRptwm7MI3Ffv2cyMXL9zwSX5zmm5cfmjrjH3WAI372JxpwuG
figk6KlVZnpBjuRp+Ynl1MMZqK/NsTMO6CevHVLQ3WLu1xr8/5GCAITT8Ii2dEBLzg6zbepfkJPR
RLLhOAqgju3Ys/vy8i1ikXprZExZpZ6g0nYK9BxsRXJNMlpxiZGHmxhG1rx3i5Q5ks3UDII31kU3
+OqnbTJZp6aZ6o3AW7QWZFYaZpVvHTcHe5jEd4AOX4tj4Mw6tnLEejW68CkMVQ2iVTuCuO0uunfa
kGZKoVlco80T56rFSR9TQKg53uAgKRkeiaXyVhgs7jUfAXLRBPehDmMxfhGQ52TWaWsr7KHJST/f
tOS2HCxf201aRKSavMRtjG3Ac5W64VpZzCMN3+gx0sxsaTLanSnZHD15das5FA+jHj9avbjOGtk+
GnGoc28+936anmUGnqFHzL2zLP+3Odm//MKzCRxRtFeZfwWYN1dt3f2qAbONJHCjxLWpEKs9XN4r
cVT3baX8/Pl4ERFq2tFl4a0dual621f+sLsC+9zQlmxKLRAGsv8CXT88tS1ucMsOyZ/LIelGvGSX
A8LPyMkNDSVgkGTiIBFoMoIDx9yrWaqpACcBF7xhnN5VRnrIk2DfucAdHN/DDFN6atwcPY25SzQc
4M0zIAgftR/hd8Lu8Su1SbGG2Q1HzqQWmN7MaOACPVgVcwKkMr5ivQVo4qTApD/m0/2Qa8YBbHwL
INzYQb5O1ja8Q8cX7zXS663dDucAD9e6HKwJTHazaQl2Aa2Ea8IaPgy7IcyaLq4MnsnVJqSK+tiU
g0HfVl5wFfvbrvKRuBAsX1k+KgCXTSbKzS9eAfsVIwz2qVUBgxXEKLnsRgg2YWsVYcKa9rYeofUk
YUko0ncQJNs8To+ziDsADGZ5n87eZejgelRU+Gn5k34chC3b3w565xwDtNLW0CHHb6tfbA0PojI/
bC6N+5RKrKilkrygsycXejckDU9Vo6JHHb6LhHGOdN+/H+hdcwBFcBL0mo8w3pn6cHDceePJ0t45
bVcTSGJ8+A6BzI2wH3QEV0WroVhqUTV3lmQqHF1pI7y4oY/wjcXCjepr6QZ3ueHdwpCWCAG11Kvx
Q6tJgs9b/ZONKy0VNzn3WvnDiPoIAVt/rdqRXhYklMyucOTEDMqJC/zMZHLAW4XYY7J6dI/uvdeh
vk8l0uuukc5GjEd2Kp+0hj6jObkbFJwggwmJ68q9tyN8GiCirXuD+AZTVHu/DS8kubDOAPQuRu2x
zdOfRl/RkG0Fhy2Ae9e4L0ZQgp1Lu0qomIBCJ8OIuvzQ1N6PCcrGg+kgmuDKX7hze4RZ/TsP8i0Z
A5yv5nSBNn9hkD6Czo/rVTITXjaH0OStqjnUvQV4ILp1VX4XJCO6E7IpVnVgPMhhuJuUunFm4bZi
ZAE0vjlRM6QiiX/EKbmdw8qEKzAThFVF6FttmBO8gMhp92Gq65ciS6I7UyVJwRDHQ5FekaSgStaM
flsSBXN+tAbbeSb9EFKsOxDTE171LqDZJLJsC8LpFQ/ni+KThexeyhakeA+hz5SAJYMrlRxMXxiy
seNMBAtAhGt/hvMdZMlbDfyDpe4W44UZZnp/ZfjDY7iH4cL8gXp5HdXOgaDqUzCUpxxWuDVoShfC
5rQEwSms+rnKJfqHGsfggezXHeITJhzsEXNmfYy112Y13LAOb2bTu+ohW5yUi5jvjI9kG/6yYCjH
IapOBGt+P610qvh6zNe1gfPAiNfgnfayplax+19JNNKbqBlVd3lw6Wvn01ayPY0OI611JiUoP9It
U7L7uUXKWVa3zjU+itx8YLaF9L87hkP+GTAhdNQhbYhkd0H/EF260tpqcJylCLlK55euKrlavsN0
3Y6edo2r5sG3rbuoTm9QmtjSleUddE57MD+BKbBHqhHb6MarFOajCtkRZMQ6lphoayFrspXYoI3i
+7Gtz2lClF3VH+wBDSqfed6UMNzMN2OsrkYmkKfJB0Rn6C49Gu1zCZrH7jZxlj96enZpBLWayiIg
ET0BhQ0XA0tCRJvKhk3RZt6TxZ5rNXBeEs2ziiNSTprmVdOtc04/orDtV/XVqIeKPXmoWdl8OmNm
A1j/zSb7ih07oolmeA9999dYe7eWODdQw8h4XjK+jn6s3ifOITnPW0zBThh9Oq0LZENswsxh4hWR
d5p5RzG7p0rLT4HRb4A8gNuy5R09+JVtGzufFng/dkdt/BinodxYtE4zMrdSdNX2KH7ST3maniaR
sWfUQVfQ8bRDjLLZIPbRHDxpORMKlqVun2U1W9XzTMTyRvLBTxkrW+w9tn7+s5jFqSuvPk2djIAO
J6k/NHI1aSZpP1tWsg5hFFOmHBWsgZCeyT16IpSod91oXqSGkKJJUMwadfqErO83PbEflCobEIe/
mvjsJxyGBZerNf2D41Qa6dbOz6DfDlAY6Iu253muw51rpAhjUv9xosHhkXLPDlse+sYGH5wm2MwM
72pPRKj0bCVpiuZQU+qE7ogD9IWMVHTLGieztMlV871tQSr2yDUJ9P8MNCz8wKHzuyKg0e1aKMyG
cDe6sa1zzUEHox+SihQ64AZqylSR0zl+tmn9SWyAalVzEOopI1aHpnJFSOi4Nehy+9G0iUrvMrby
OxqqfE98xLp1zBDxBxDc1BHv6Mv5tAFXhRHlwRjIrdRI5UI5Bcqu7xqIUxECVpcYNy95schmIBTF
3OejzfYiKqqNNrKlypvs1ZaWd3YNOseJ9kSH+9HVyAJIMi70pE9sMjPlm58kAmDjaaJIUp2XdIP+
gYYy28HIg0zVE0ql6edkhEnJ6vfLMMJXR2jxvquG976wxI7+kvIQ9R8lA9Ro5CuNr2U5v+vkXK26
gmt6hXXalvneISuaIxREYPljMDlGJKmDfUDjNLVcZ1eA+ocbx2/1zp0J8HsTyv4dH9MOpSBDrRI6
94zwgfBD7UVktnIG1i8wCO7IFX7JwclidxyJdG+aVSf7c2JCWkUplk/mQxrSN/F0JEuyjLdMy4CY
zcM3IVjZauMw60LkHd1qJ7jK3H+x6clZ6ac9U19T67kKIT9h11inefyI7HcvQ0iFZvU+9A9Gh0vR
+KwxR6r/JnQR1OvrHrBLCjHJdYZnnek7UQVyR7jHihkvXbG6UFZjct4A9IDl36pf87l2m//4t3hE
MER532S00RPmTkibWg4QnadweXj1aEigET8Y+yH62Qza5p+/akYVqxFiEXWXgNnViNOMpyud4KAe
oi+Yc4YhHtx+O/FwVPLqryYkRyt+meerelyBMNDk/+rOIc/RR763CtGe0+KYGOYWr3Par+P0RiBs
U9KYo3cWFATOc0GqEPdW/GyR9rT8rP6N/yq4dwFHjoUYcbmdItWoSdlNaFjon/LQYJSxrGj5f8V4
l10FchyiVjkYNXgIipvHXSrD26mf1ekY8FxJEdw1Q3uwCLuAxmc/sA6tDTp2Q6d/qxdWdISZVDxC
EsvHCrqLZQ27jt8wknPAX4c8oIVTcOLsK/L91D3U81VRdSJ/aaNeq9PW2XbOww8rDg7qyfEAbCv1
BhhcW+l4ZJY84uFVD6del3paTb2dIv/z3nmM2tnD9tmq3458nYgObCE5HRPuipdtrT4e9fbUR/jP
txrwqsyRao6+WT2zmbCo4BislaO9Zf3eQR5a5dzWMgGbPOIk+Fndp1RaR/dTZ9sC2uBEgNSuTf/c
PRb4TPBlhTxcGoQr3+yIPqRox2wRefg/aezzz6jPD+ouVRdvZrgmE+4b28h+qYfSkcflpN65TEan
pvlEXgl+gyOK+wQl6tMHdQ/1moryd3T/zxcluFG9YFE6R/VUPMWdHBJWalKSW2N5OvVwruwPPAwo
KOSq01MwH2SExZP8LLcgbrl504lZwOVYXEeTxmIj5lNnMdUr8A8WfVNvBpNJh7Dib49i2+KsSiQJ
DjMmuX0kdI3L/XRdBvgVOn8utzeN7Ge6fsT3RflNJGZwxtV16JmYY2FhHJzoHEv0ovWCQxFq1l2C
yWSPHOG7gt44jgq4i/hyV6SkjRDVfnAaA3lIcqnFz4SGHhcb85Hdwmc+jOBXPe9hkUHYNQfqkN9z
kaRZpoYidn2zyxb5PpHWm6adSjbybXEsZgKQ8uiIwvu5HIob3gzUOp3BvklCOGqzU1sOj+q/PKjN
baVkYkoK1iIaMolf2A07w1OeTSW/lVH0rUJKd7H3Swu6et040w8SG+BVOLSocZCkh5mKzbGQG1iN
92LNybtVkGnuYnnL2DBIKPFD9TE53XMqqIcIUuFMVS4Qa+KaYQ9s4/QjRjTnOKkLVgMunhWFLqVb
UXv6Qr8t7W5fIQW0MoY3tWny/ILwlFmVmsDQsMuAzjCPge4yaUi6g6bEWVOx+lk0had8uoI6A32a
lXcio7B11chMR+m9bov0l93E7bYU7B5Nyesvfpc+RAGQs+/oJ7a61lExMdw/ysY46DkDJDzkeJvD
bd1VP4rKKC7SThMCLuJVY9m72WDQ0vl9CS1Lf17YBgzTPrB0K7hA4a/UkAIwT3yoLfY6y3CS2vlA
WD0DkIjJMFleEWw5az+HHZPYjMtwQFNlgg9K/EWxQ7t+1nE7HEFLnZuAZsQkY7wcapjpQMpaWvjZ
MScP7Y/yqkQqttIrif5v2MVjS6c0pJdtqDG0NNDZZ+WzCClSlwPd96Jx00NSaQhF3NpjqGz6FUvG
EO+LlqFfkVctFRZz514d8pXmuezHnWTn1Bd3cqzjpPGt9sQsyJS6UfP9Q+FMkpxkooCS1nnQvVNQ
aq9zOP6KoW5u4yDZLU9dj4rNQObIdjThrQ1Yho/A19B/1WvkDIhIRqu8/2IrqPaVKgmHkxWZm5KD
FcVdMsdy0wr/nCtAjtTd12z0cV5KGqd95uwGle83xw9hWQKjmPhN4gFxfFBRoQi7WQpuBIRgDcmr
GzVjUTLsC6e+5QWtZuXbBicanizbzDZyOAKNhgjwA/qdvwIp+wwLYN4VRlTs5fiLirPcTslk7tE0
nLt2xpJhvi04F0XTYB9IVNY4pzsFjrGi8hfz7ggrjhmQelid+rC+9m10Mdzk28/ugoDSqMbfvp4I
ZFnOhbDn2Nby8QWtS49xiDVA5TmZA5sIYOGXwDga4C+2I8SgdU5gnqswGH/GqWqguKik8pJhCUUe
ZtwYcrl1Z1DvQ1Wotp2kPEL8ji2TQ4m2TRRE4HjU9Nh2JaOugUIvi089aQ9qXLQMDZqMuRzlB/5o
pqGQI5gg8TfdLq/4E59yFIQMexjccAL3lXnf9dYrpoi7pND2OiPHdCgvAyEgXA52i4+Boi7dhR4T
gbJHTY3gPryOek8DFzsxmYd0D5TnQT2JZBJdhMaPrCrJTnOe0wgdkFJ5cemgemRYNndkzcacwLmr
zDN+tgtz/beany3CnJkodXb02dmx0E3QK74T6P7V1+PZEQkX8WWxFC0z+1HQf4MnB9wk/TCN/GpV
HAtFEL1rEpBfy1Db7InWwezB+Ywou4Pq6IRc8KEf9Re4lPejPv4gPuM9Um0gZ0DJE0cO9FClkUGE
cjNmekQF77AZic7oI5JdkwjLkisQVgYi/lpMjZTj4OdpkWkCDA0VuL9xG3mQPRmKNsT8C0mZu8ox
L3Y6PM2MvmkdcoC4A5v1WH1JdlhQRuQN/Muy3fql9Vy1QX1iyAaPsR9x46P0KBMnA61iP1il85GQ
glD17aeeMEO2ZmqAgsiAGGiYDGz2F2JtkLi4jBnrnNDf0GwQ1YHVQtPTAbVu4MJCqyZCiTETvN9x
Zfc+NHH7kDOca0T7mo7BPlH8lcZjpu1138TY3f6Ip2T7s6i+NfkYl8fC7s8pGYdgWjmK4SzfzaZx
0pWsEysA4ufI23SxQd+kGhDUtA2iEVF8qIkdyTUocCA2bqcp/lZDQdevXltTPqeGCuJhvzFMHL00
guN1XLmPHDdPUGmwAOC4X2ZnPSoRvOVvjZzf5MgCRJ4n7z4gHBEbisC1nez/u6DZ+jeAHEJgg6BY
NiYWVx4L3fn/qwpuTE40NLDdYTEGTiCa8Tgy+fV9yChcQZ9nxKGHvKWNaJMgmWBZXrQLSc+HVGhM
3ZU8Sldkn5ELu9Iq1TFHQ9mUV00pGT1BWRQG3nH528LDwYD9wWdSnyLh7s2oc+8mix0OLuAk69m/
DYwjAzXAq/v6xAb0aRZ8bv/9jTv/KSf/87bJvzV474H6YP4FQYOMq8wrOOIHtmmHjIVjnI07IEL6
AVom1Vpzl1bf5TT64LUc2F2+Ya14JDQXhFJuXHZyqAIoV0r0d5OS+UQoAYACJN8UIT+xClOAzcGn
Xw8ITvxd7/DpLVdRGmzrFEHBkHFZM6P8eWhCTgQkyKEWf6uyKVLHKVgN+v4W38cfrb0SOGBDQ/Bb
T1eqrHfZUL2oFS53IX4irSS6rI4PKTDk33U8PzRaZv8fH5oV8KH8K8pJHS28UdNyIWox3P23D80H
xusNmkUieGwhgKvC28yM0lMl0TLLHZvnzmQstogpF3kEU5djadOOU5cWNiwXj/hN1iDtZSi0e1Gb
u0Ucs8ia5pnFw3MJDTTi7Jx2GFAHl0Mo0qNH2qTvf9RstvUymMxxZ7ZIStwgZHyY0+axG0YuqtGR
AB4R0ZRWZ+B/P2a8/zxmFLLIxoXho2T8DwuC6OvUDGLRQuNuzR1Zw1roi7WH15FermC+hVl1EdPr
JsDa1o/Pi0hPs/gqY5LD94sZMpzCB6eaL1YNy6HEKeSy1OXDsSVqk70cBcNYT48jSgOcsmwk7Pxj
8vlkiiC4FVnOExq0W9BAsP5o5xDou4gCoOyqcHWSCMkc24qsAhyRy3YrPRCyAgvSYoius5EcOhy0
87TokBJp12R/VUfXJ/bLVdc2Gzv93ontY6mEWL4YqrWRMQayaB/FbMH3QYP6M/3QQ7RHYnpJkSbM
XgsXT7kEGVdVFOQglpZC2cTAhY6bBph9rFFi/R/0PxOI2H8ckp5lYlqxMGZYrvfvUEqn16wqm2Rz
SEp8mAPF6r7zk3GDUfCcF/LenV1M/R3QLRBPJ9etzU0zRN9ckyvFuFL+70lp6uDBIRXG5xQF+Z3v
CHetlfySFhc/GpPNf8H86s+i1BpH28UHORByDJv9py7nLy8WH2jPdrKNb2ZAUFXKwpFrzzQ+cKs3
JjMUVGVpQ1JDW3p3id1/zHlVbaeaTFPdfa+VjtMO6Q1pQxRvoynb5p4GVDuayXVRNDH84d3cnbWa
AKZ0MDc+BKJzYUjn7CB3VV6yA1m2IP3s/jLk4wnoYsMtBcE60tzEef3Q0qsDhpelFF6tQY5Rq6Mm
Rzu7qSTtxkzPtyxtmDfKD6XB92qXZicLnlKGLXI2q0OB7lhfasVvMmokVaS5DQzMgMRRn7XJsakC
FyXV8u8mhZwFd00fxHeRK4yvtSrM9mspKEVeXV2crorOCINB2YSVcKvxnBvhaBe1LyaX/s1LmmNQ
hi+slB9qa8ou2lpPqjcUZd2bDJy3UK82qdMj6R1w089Bs6cNeVnc6oFGjTCXA4758l0Jg6j4McJF
lGkO9vVhfKzz/GzqEQHUCikXW1Thc/A1FeJVNNlhUap20c9S9J8gsXmsiD0EwWJegSXCyfOR7aYG
OpsjBWwICcV9udVSdqJxXVwa17ulGgpepepSFSd5MaYSg2RrROXgtqIjDERgxX/0bb3adxQDJ50O
Hgq0Qa1YBPThvdvCB1QCOjti7JTqdA8LXq4JYHrH7AntvV3degM9fw330VdbYSrZbYswctf21qMf
lm+hWoW8mSfXu/qVZPa35QSPGqhVTjE+RsmAAqASGGBq81olBDOWDXv8lsaDYKIH3OaHL+TVsTQW
G/Y9K0cme4c9ua81lHI55Z8RsC0yPP2JwNinKi6vk/JNdIySO7bHQQutAMK63MR2eNNonm9Cw8DI
X8M7V6tXB/0enhWtgJny3lDyx1LjF5PxGMXy0oufdPo1bTlso+hsGA1XD2ZGmeVDeEThn3RWfG74
kO25QiRRFG8yn7fkbEkUQgyumYy/9GlpnIFgwFYAki7T+JqY8jhNPi5bE2iY74FJkvMQ7jCk0bLo
SQAvBq4neuDs4ZNfHfaWJOm52aYiq+Do+/IC8fvTASL5nIL5sdLhokV4wWZMLJ334kc1y1FDUpLX
0XGK0XvqEXlhHiG/REjTkO1ie1dErUmIvDVs2aH7GyK7Ga1ne7fTwA+5PbEMwai6pB07VZvBXVch
7EGkCWSpdcBUEmPSYeuZICrxTWxHQo1OqMpOVgopECTSaZ5jd9OMurUatfnOpGu+BxSHkKUojrni
n8/BfBcVdkrEpXnVegNCil3N63wmY8ome95K3shvqbl41xh1nfZ7NLnV0egx4P62TkjSrJPntf/4
ibGhkULt0Ez9cTZcc4d87YCR2txErnVzA9y5Qfcq69ilv4QURU61A6df/dgxDOoh8pcRLLIOnfHZ
9JozkofxQOqtdo69xDs18/fyl1bdsvyEo44haGMjsy2mZMt13EEA6N/NiNcPtu0F57Cfk71fWD/i
OkgvoxijlYWzPzByh9HUpJ9FW9717H8OZNHdC89LDlmSGThHeuTmWZ2rACNtDbmgWtNGdM7RYF4R
0Tn75VUurwKYA2/Dar9Lld4Skl+J+CFmpEIGHCGpBkuGtJx9DpffFFNEBCZg4K5OSXtJArDCPJ1e
xtAmdUBTGY1zg+Hh1jLQ8bYoBM9+/lr3yOtMR+CgbtxzpYqQ0CjR043tuMdsBm6r6w7S8feeQUsl
pe5k0DK+Bom+m+NpM5rmlyWTdJv0ZnO26645j5Hxq0acvsvHsj9H1divUMiIXelO23QcjKNHRvKZ
YHn3LE3oG4lgbMha/BwK/zWNhxiTnY6cJcR0BBCuJ+WFXnpyltOj0033BRDLTRQYVxAmAGLhDNCf
JhN3fBbFbJz8GMiS8aufRUFjKDT2iJyGfWtkJ9FP3V7PXcawdT2r2COyj/rQWg1khsbrZDKuBQqn
EwL75JiUIdpjnAv0CFVQEttC0MTxyWel5sKTeJvlMQRS3oPElrE2PTI7szi6j1GIb0zlUWEzRrwl
pVnRGqdFAZy2OFHKEqJDpBUgFAVtdS86LBYuosroAKfDt3DR66AzuyyrVqG8Gcirv7LIfbHz+WWp
LnJw1RvmZHtpMs4TXfs2CNSOPuM+lNzZhz+xTMF12+jKz+CUNNoTonxW4XaRRmfjCAACQ9XklDvZ
pJ+TEOdFnl2YGQhFCmnGdQ0nI6Y16Wr36KN2y6tcBNOqRTSH+XWMNogaT0Rt3hsEznKSApomhKmI
29tSJzUTlw8p8j3QHdB6ocqU6Nmd0aYB9dmunWJ+VJfPRUOO+QVVf8Paz7uAa5A8zYpkmrfwSJQ0
WEd2Tpne3OY6/1B6WKU+dy0U6BibGCUSv4IlIMYEGZYzwbF0zaWA+Ygwdk3at6pNkOaU2aUNqS47
TIhEtkfrql6T3H5K6CuuQP0x7kX6nNaIzrS+ZmvFLYtJZhaVvvpYtP0DkaOxF++8jB5BnkpSMeRt
7uLhWOSExBPAc9dkBMDq7W7xbC0CYRCaOVxz9qIDOvutV+MsQ0j5TVI2mpKWPmdusb+tx9knACI/
GR3O16RUHlQoCaRX3jd6cBPOzKzSvLK7xRviypuDchcE5zeJz5yrjKB67ZaOdBxcF+9AM30MPgqV
TgcSPtXX2rMPxeRiNHEOywbaU2rjvvUeUEs8yLy1drAf8Zl6zZE0V7ppyg8YaEei2666ipzLxYQl
guidvjy1QUVonfWcqYZmpdw1pCsEK70OzjLqKVqsi2Oim2KnP7Q4X/h/LOlVTh4kbQah60SHWFKH
dNFMCNahlTKQwZIhwt9DBIR1OSIgPtKLpIxcJWZ1TxEtV0uzZQzZn3hD9sMLun0SN29Y046C+Qq+
YqgqekIAQsKLbo95j1zFHqmeCkFdBJZ0Y/UzCTZ5/tFq2q7NtB/LEwgnRNDD+kBabQc6s70p047N
+sBqW/9QtefSPwhtKpHaEXBuM4DHzXPK6BqTDLVvTtMG+iP9WK28xI1WrX3pPWWTdV9r3V3sYYIL
G5TOih2ki/g0VMxv3YCPLtArjDPJvQPfGIE8fcneuUmHvB8x/tAN9NCmxwnSQf1dCbik6BC4o0H3
ea1P3hfNLazCCodv56X6htzf/hDAtHfj4NIpK+rC6gl1i5dmM6dbtogKiwJc7M4fxJcm7ko853Sr
X3Qr/CaPK0U3SYYi9p3N6ClMjpyvUjGLwgl+iB95gJaH8iFj3srqg9VlzLaxJj6Ngs9QValcsLfu
5H3Msv44lOTr6nn+DZGMNjrnbWdEj66fH4au+p2G6dFQDZCczi/Vmw7upPka6Jwu6BbSA2+V1yeb
JACyUwKEBKPE7iOfy/A0N9WR5FjkYqRqs9E4SI1TJwjJ/NE0uYkGsFpJX9t7J0Kta43J99IR8VE6
CCDBa49G4MZm6L7crEUT4CXj2U/9n/4Y3NODAlYariOoo/pAMCtaKz4BZR0qxUfh2Dgke0Jm2/kM
+JKZkGpft4IvWpbJRzCmP30R/S4iF1CsX+Gk7iGVeGGxG43dFLGTRyTOctjimyDGa7RICuusfVX2
bHCU545I82Q91Cqp2KcI5MWzJVlQy9RkPElK0Df6mamc2Coof31i/YzTCcOgokct+6Mq4qotogrz
TAdweghui3FqcWAY6qCqJ+2lUBwg7NRLA27pW5uqavZaTCmdxH0DUAFdqcDyS+G3cN1tWaSkUfU4
f5hr9eDE8jGN/gwAFn+Ojs9xFaL+MjxYosuuAwbnOm53EsKxC0NQVfYDQBm8z49ucE+K2T4vTUJW
0Z4c49ZAjOX6THHi7BRPZOkS7tDbLl+Gc05scTRsE2R162W7xHXZjyH8x6Sr3Q+z+9RVRbgmU4MZ
TzfQ9bZ+TWqVVUgi2TWwwhqE5+zX8JO5FSdRcbDHXRUhadVj19va1sbs+BYXR6weT1yJimCroDuZ
0a6Ngo1+LtntLS+B9C9GOmH9bhPVsJCktNF+aMeCqysrUpKzWQQ6qj4o1riW4iCV9rYOpyucSAQY
uC76OSiOVqV7q3LCSIRZ47QYRCWIQqdna9RtsHpqxcMy4Fw2ueaAbw9SWU90XRDQfSeg5N3qtJ2A
sdrC10InpBYcj3mlU4/9zvrsg/EWaO246WwMajBE7WOiS3yL7leJDWJHzNelKhDQTh6N/IpM1WMZ
ftqQalbAw3D6ElylMB1Tr013pv2aCQeKlxwwlqiOjyNsPH+tX1zoTZ+8AO+Bgmw1k/wuUw39p5dy
0pUkFmXXJEYl5FM1lcpiuHiWF+dJNNdHVrQb7J73ZeQ2TVzr/G56nwPjoiCFAzSfFVJ4GmNBqlQK
xaYOkvelbbW0nEXUf0KHfBjRbRMYd+vq8dUmAcpL3RtBVXdN6ex9tX/taVWgGsOzpbgOodBKAGUM
ZNS42a0xy/Lil/2kpsNrkBrYWoWVcrOYbEkXIG3L9W658iVVc217pscKHKkciMvZlVrTzq7bM/g4
pEvpy0JOL5P6GPRo6MIOKLQyzHQsz8spl6uJzDLUUIOifvgEbFrSAdcVxug1s5EpKL6alVxjR/8q
es5LTQM65/KVkAD7IVTn2PfQuurAQJcX5qfiU0tKpMp8yn9G0kajYq7XrvJEAd+8hJrzvEx6l+8Q
qQWz+oSmc8Mwv6maY+8xm4Cnz6CJK4uqkUqVutD72OXQXytmdrJSw3hN134P9vDWhfKRdhgDh1SQ
SX6IXU6PigbGcjRoDTix5bxYegiQZumC49ZX/cn9pHtPqmZGtJlulsnFMsDqnJ+h3z0vXqIAa/NK
Q9TozEkLflVMNBLn12jUkDSE0a6gHqb3yGu1aRrC9SSsVJH2yeVArqRy4vUoxD3A+UEjEYyBamdA
xRfqgKx69s6qlu4teArsQY9EfF7JOuYcYeE1MhbflpopFhqKB9TeFELjwVJXPB/JJ1bu7KrqMasc
idlMtsovCBtC9b5UpaWo+sunnET2D0nd6Y80fBaLl/HizQRfilRnLtlqXMVAhFLtGGF/nmzxrWZ9
cYQ+Za7vK5UqqR7LUVNdMuVM5Jv1jY3/d6FhiR41DxyoSqxTxuJcreOs+rTt9hlUtqUHNKI6WfrN
ozAQnDKTUFMX9GeEV1PtkWZS7RK8h7XsoClyIUZqxszL52vJmyv25reWze1cBy9YH1gQ6GWgqDfv
0ix6W86h2jDkjjB1DCuE+Yly2vodDhPFqFGWOHcsOfx9cV2MtL4y4Cs3r6d9ZTQpcDEFJKLQLiXZ
Ci7MkAEl3OizYvwrukHPQNuYxm1KoTQmpvowXpcRxwxm2K/c5yl66X87Eyz00ebaE3r3+HI+CrbU
q4DWBXwGxktF9m15BVGE8hoHE3ZLQTobmxsY+bWF9njxT2o+F1Wz4sqZt8VlUjCBHGrurhr3Nn6A
0mbfoA7WKaa271R3SpUt/8PdeSw3rmVr+olwA95M4ehFShRTZoKQYcJ7j6e/H1hVUdUV0YOe9uDo
ZEpKkQI29l7rX79hRha7c9v5D1XhWs/FqxUC5oKXblUgPmgjmpL7mZoAGdcMtaFPodYUtopROjqq
IK+IiX8H6eQh58Fi7LPXJvUZn+AK4sc8+ipi57FSt0pY/n0QBqDYMzMtSKNXyKb9bBpBglGeX+Kl
p0AJ9U+0MNv1krHTvYvW7K/tTLxqa9U2v0QG1fE6/F53vaTqPdj+2NnXoWKPU/a7YpBjj6bnoeDm
/PgT4qWDkwPr2kyRBotofdY6vQL67dGJLoG2G3Uzdh6/QjRMwN7FQsQFGRladH1MMB5rczKD14ev
RYrMmjMS9m8Xbks8AdJKJDlDkz+tmXYp47mKSbiHd7O8TAKDsxr3Ir6OtwBtSCWjVw1bQYcMjKaF
6DU28qy2Q6l+mTO9puOl+eu5LVaFPrbX7EFASMyyeBQrKKEuRWGio43+rld0fbVIaejIVkVHKzMS
WTHpXJVdpmeVrWnpsQBBXrQi8x8wv0hjSkprk//2WXxaK6clpUSjtvWxlUdVXLB2GKv8ESVgmACN
aC6Noy0vb8QrYogC0KGvhYQmqxL+HcvhsWc8XBKTBEIT3msc6YNyCJrJBxb3eLs0egzT/yGLp7KZ
evwbWxMsV8JhqdGBSctpmTGH9vCaJBKkDnN3db4AJmK8syoc8qa7iww8BGxMHHlgI8n/Qh0F3A2M
XS/hZbt2YOoquNW6wYVLhpc91l6wMYYfHYfpdbk/9sQ0iXm5PvEf8xB8vDHHNRgpUYI9ykwxMqHy
az/EEGCQmx8TFWd/08RYkpmmM9aC7q4Y+MOywMTKlj7q6WFVIK3mVtEMyltqiKVyasjH8xMpBgIO
YF5SKHJljc88ro2VajAPrcLlaRrTwGnjBhafcZvrtoLGfXuACQ8cQ2ix3+0H+fowx2iyGbZt2sL2
RA80pGyjphXRQyvGPsrKZyVi5SwcNrpshn77+vCeTFOUWbm5Jmn+nVUMkFIB6WmtaVfSIMkCEZZ/
pH4VBQe7aA2SX2J1vtq85EZ5EnoVDxJyJszx/lCpB49kBWv1DwarMWlStSo+Rih1TXPgKFjQdZGA
Q64IxICOjggYnpCLNdWmxJxyitiHlKDmuMbbkQjTSMLEMSrcdfouGqCPuC7a01j9WfNVV2Qlx4aT
1bit6YwMC9If5OG/jwa6W9qrovR/hnHC7pH7k6ZZvHk4oQWMSwhNh42kuNM4RbTnkG9HGgxDT+8p
hpNzJlIC6outGivVdwXqYZd9zHH+Ja+mmkznSGRfRPY6KFuyATlDQKRDlJlaQeQaM/0QB+IMpU59
zlfGRzYOT3UjE6Yix0+qCQerWeDB5St5qgop3jWeSsBZb+BoCWdSITJixOwalNQVrcB9UC463aTz
1MKjTpHi1Bb7cbDcDQpbuDmoXgqjKHBWo04i0+I9r1FjaA0uQI3Bz5vI/OIJhdiVEuq1kociHS7d
HNJCtwGbkppl75OmPFgMrTR8JV3r9DFv2Wg+FWJquJUUx+tJvs7EHs47sc4ApNb4oYIq/BVU0XsA
KNzqmqqECAReJU7rE9Hz1/XcrOGgA9z3BxyqkJGvLXzCdMiQeMzbMPsp+7fHFvrYz4rkkyBHbBsq
uJTqW2bFmyAGH9CHidiKpjkZzF592vxPIdI8Ka+eo/o+mP1XVTNXNxPuWSZTssWw6pzJQICppESS
r+QkNpqHVQjFeGXj5gf++rl2dwUepGY84latXJVCB+QJN/VCaHW02gO04DXwl321sg6CEGxyKf1+
mHLkAi46+QpNoyGwm5X0EWL6a3VUYIFCBWayna/ol4EpwIPTMS7RfjTjdxiHgHuT/YA5K0Y9DnrC
jTUY8fZhDPVgeo019t+cAw/iwDr8S3VItGaY3qE8URkFGEerdXp/GAtpOieKVSouJ/Bbn6j3pM1u
q4HRemyKJbkvVtn8msTuQqL8fYzrYPtt5rZ6W0zqIFx3KrxdVt8G4LOVM4TZd+m0THaj9eHDQvUV
iebuMQCWDCZ2ADS2alkXvADPAXQ/D1EGW20I5x2T6rV9mibK+xJDJkaSgHmDsTpYUR3mK8WvVwmy
Si2ZBA/h/gCHZX2VE08D8FTPIsXerNS471ILE75oCHqiOYBBFMKTYT6HqKj3B8hvzmORMhjFZnrQ
nbyVynUQ/9JHsGfXq8/ihsTFADLvqiMw4XHlKqFe2D5qv0fvVgpPcR54BCKnrJKYzGPI9mlJSl4L
MVvBoAmKbryZ1HTTJfqbJLMlwzb9jlZKbSQ1HvEljEipQ5TGfDHpaffxUL11klm7jHccS++e4JpB
hF+txNYubVotkdD7qUT5fKyY75BnWAcIgJ8rvE6udqvCuX60N93qNPYYo/a9/KupReH22m+mkeom
rHYSa2ezoqOkt//FvVhylMlAlkj3SRAR5AzGUysVRIUagqfyee7FU1QuUAUU+jNVq/e4dbKNFsbX
+kAkOdQ0GV3NWkU/CHBpS6VlLPFHfU5IUPPy9ReN1gqg68/CVm8wgg4mE5cQqX1++HelC8d1bPrw
5k06QBnvPsatng41vCXrgmc5EPxiRjgtM7Jyqh7hpqy/ruj4Uhq/hdB8rY5Wa8/I4OOGpmW7Ri2u
niJlrB0XQA9AZGrGSWV6al2xLX1HRYgOk52c7Y595ZIv4uvD+zBb374lHCdREL06RUPcrm50OInk
m0CBptseADG/HiiLNLFzRO1CI9rcSnB+hKcxNMBYIdkdqvqSVrzl4cVcyTxlGSgMUCDB0GopWfEn
Ex9T9QeFcm08H0/uUq9QDT3YA3sCo9grVC+Zmv8oK366XmWzWk55Ze6NinHdov/kY41MBoouJtbz
6nlkqL9yPD2vt0fRdNyyGW+y3TMMII9tvRsCIBMzm9qgPuSeqvULEj4OdMZ465dlSrQJlYZdr5XV
epkfFfEKpz/668ngoX+4Fa3fPeMOB1uckvnRAXbYK6A8Tg9kHNAwcYKjOUrJ3bD7KYEkUSWYspGo
iYKXrVDwNCI/N3QNn+iSP7SWjVdodApufGq4EstaapsrfI/X5Vmf0KutLM+F2E+7qc2Xx0kywPLB
7kiklGe+n1RUoyzRDx3DQszG92oQ4tnGFtWf0qL/WPeax9mvBcuTAvHIgyeqzv5qxdZDxyGiJP77
8G7XxPggVXgbxkX13pXXWdFeHw5Sa9GrK8tnVlgHFHir/SDJPEsYvnVPYht9VILyWz2rWFOXmttU
3NC1qngcNoKJGnQmx7FGnLqWqutAQX5qMUsg1G/YJcW4QyZ1hqL/px2tyUZd/1qML1HOJBlJxGst
ywqDRMJBKWwe9a1QqAQbB3bcareyqcd/oHGSBBigaSgb5VD5Bwvy/1cjYkk1V5rT/92ImClPXJRx
+59GxP/8R/80IjYN3IZ1BT9dPIhXl9t/Rhpb0v9ooq7hRSmaq9XwalD8r0hjef0Sn1chTvIOVLyQ
/2VDrP+PpdMb808oo9ef+P9iQ4w8TfkvUhc8VAMnZFG01qrfsHip/yRnxjpQFoBttFf7W1ta1g7L
ViLi2yVx3meVQOBhbej0eDbsGqNYDjodonEtmj7T2199qpisdcJWixpKshkb2JAje4yty9wO+d7M
WmvTIziCirmfKyJ6Tei+2Or3AlgpKQ6J9kd0JlP6CZXRuGK8cFwwqILGYywvY8uoDxqRZMuSGFw0
cqws/G43OcFcvl4zDGwATrfZ0g2+wizMzt7Hsqp344ReeJCP8K9Er2iyjTQmb9ZsyW4KFubCOWbr
1lTS7cXsS2hY7FIUhxuh0rRjm2R/zJnWEmCXalf2p3A7djLSJX0O30d9z9AThWBRNBc5LzjtFeto
GMsuDzoCm0amUYmigEvhMzJmvXzsxFa5dIUZPBEXjJUFOSXaPBSbkCqQEL3mjdwylRaUwVKhRCKK
OSxje02JoeFo3gJAhl6/fnp86HR5Z9Y1LAGx4T1wNTJ59Odewigrt3RnAEfw8kQR4F00kqPGwgvS
FCZmvF7bVMtGk8ZD1TSFHc+jVwNLeZauMWpdmUiqxUk89f3gVSKSfKgC21SdSdGZd6KlYFrWCr5h
ZuVGL6ezOnU451G6q0Y6QVADQEJ4RUIAo3uidxWnTdTNkuIeMiUKzZrbBnHoNbAZvKpqX0FxKTOm
4qAWI9rqJsl8Au4tWxnXaZV1NqW93BTKbRHb3svLLPbwiF5ZhwOA5AKWkQlIKlGUxlF4hts1uGVY
HcD03lemZDq26rMwkrYTqV1OrR0oF10mcQFh0yfJAyM+q4Ijw6o+YGsYe3WJbdojyF2xxgnUt8pc
eRbaU0omRqfoNE70cd3ESNHou/xYTDoKkPUDv5o2R9kVM7Bjyl6dtU3pVmF1DuXiIwhaBn4BkwXm
RDYgGUyBoNrmnEb0AALmIRFmQoXcE/Q5dJpttPhgaHLntoQ/TCldTShKLwb+YnK0dGe8TmzowvEJ
/iGVmyJ5MjxRJoHja23M4VNe5zClSLLEbsT8TsG49CI55ihLXqi9kSJbeeihv1JqeTfUUnLXzeiE
4uJbjUryNgOE20IxDOe6kS5CLVGa4dTkLmKPmElkektAauCK01M4kt5TII6VyKjzph6QnxiZHwgs
uPjhFIkSOjgx6NwKKBtdQ0CJgHVSDs3suIQHBNalWkrOGBBKUOXA7vGwpB7+noqjJo2fzrp2NCGU
AFjQytXQL+YwhZfMAMQa9iMxmMsi/2hN+kq9L/iWWPCvgf+xBTffKDpbbmeQOhHeLWYCo1Otl7dy
VVmoRbh6NJYXcUzI71LWAAhCLZi62FKpanY4GwaizWpPMV/PdANx7gdT7Ohqzn1PhXOkL61bzeNt
KNFcMFMFGG/5FfWY2ZNM2ygruLdJ47eslH9kQlbsHMq7hv2CHaigCDpibYcY2/YpFJonJX+my9lH
lcjaVvF0wRNnDbelyje/m+jDUPXJv+tYZsJUo04lxiSZbfXSdcU5m6rRSdv6Ha4ywQXmSoVeUlR+
KkSyoISnMbSF6kfIKLUiWi4iMG4djtcav8IUylZelyWM+cA1g2kfK/10SOsm2fVKhBeh2nHx0u8m
q3dhNQ2U3uPfpgDagf/+Q2hd51QN89iGyMieXdMluVzHDVNNMc0sNsTPpU6RJ5ewDCYyhCU0oME1
D7O/A02A3agz7EZJx8ykbC7FGkI71pfMeo1MiGiRtrxZKq1nlREh2sjbmvU2t/2TXrU3KGGfxRRf
2ixAhqIL4VbHodqulhZY3ew/82CO9xg32gTfzI4yZAXegwZHlRw4mDc7jPLwboyg0RXDvgPxy5nU
4iL7W9yjMbxg+DTt5Vl80jGet8mkPyS5eUJkvotyOXLUWdkkERiKmaEElmF8bwzST7CNUt6ALj6z
LIjRX8y/VUxW6Th/zJVS+fWgvIeYcQImxm+TKD1FUa9tpHeSF7G2bkLZbdU5cvJYRJEbGwCbevsW
lwnkOVzgcI6G7iKuyRDtcl2K4S8iKgAbiL5B8KxJIrwuWXAi+S85eiU2ypa5ReZanq02NDzYLXtp
jJiWmu9wlpJjaYB18Kxb/hSVCpr/8SxaT2bXofaU4+EszKSVVc3vYqqTg8C28Tpei3GWF8uM7yHl
fMUx7lESsywpwNCFveWGi9dVHjlZg6S7q1pzMJtEeFIMwZ8s0qe1fQBfx6sKdm6yt4JDBN43Fg3M
ENkM/GwQcZygbU94PqoUYj4ZLsie/1KPfjH1mgjzUG81Y2YnRd6UW0RPtfnQONZ7Iqr4WtTqqYdl
gdqn3COtu7L1mC0/vdVrkH/OjS6bDrAEbjNh4xQPs9fO+hmz9C9NGP7ouFUFino3OYF8GeL9qK1W
cKMTy/NHPSqCW0GycAVZ2mU6nXGrSODsVrnrkzcjTrhnZN54DONAuQz5Iw8GkkbzobJFZXYtg4PD
AAI3FHHaxZJZkZ3JHj72803lwcCOycGr/ZdHddkJ0chZrPY+5AfsB2RKmdpgaDcW26ktXaqlg2ah
QjCH4j4qgCP13NPpDjCadfG9DbQXMSV4JqzUn3p6JuwTjxgdp7x+NR6IqaJwjIwOvQEQvOgMsGH/
gdw5UnSeF3qXLsRgMVPYuhLp3uccpRUexr3lKEQkVTGNjdob+Nfk3xB6zp2mnMSm+JY77RO51zQE
BzmWNoUhewwA6NHM1yDddhFuwNmsez1mRYVubIoOrzIRDzbqjyXNT0ZT7JOx+Vpmgqrq6YIS9kWq
wxMpZr9yre9AY/YIn/fmnOADVr1Js6l4OktMhAjCeGjLavQrcYk2g6gMG6iIxSEuzO+i/9tFbb8p
W2gS+djk9JvlDxTrOf2B1rSJUowMpNB4b4vg1IbaL5It2Z0C4x5nT9U4CKduGdDVJ5gpZJr1kZhK
4Co42JK/y95XabA9hdCZzeIyZ52BOZbB6Ko6FIreuxQIpxDBHrHiFra3De5PhiWfMWtbszgdFiwT
hG/6Pn/Rl2ejCb/DobvpibA317pSrJV98asq4UWTWNZxm/t1FJ8nMyaLpm380OAgTWTVkVphV7KD
w9l+DLjj/F2o0suy9Me8CDyC58thdqXaKwLyB6dxOWhtdkUvW8KIEm8do0Hm4WwtUy6+9nOzq019
l47J5HTT25IDcFCcBltzIlLOMKDXRTLaaF0DIe+sjWShAiVpviBl2Vod6ECSKxQ0RCYRqFgUoxNE
SDkbwcIdEhcVS/2Z0mHTqcypUiT1ofBtROaLJi1QnCUdh7h81fZrDKlIR6wwVcGJHKXRVU6F0VZ0
7VVqcBUbifcNhvYkt2RMdlBPmevDyVGLXYNYEHyrmFEK0cErnIMozkavFTNI2i0gK60JvivrIUOW
Bi6FsI2iemx4RNY/amaPeIZkaztZv2yGQv3Przz+Htc1rJ2eOKHHdz8+PL4gQy5AcLP+iH9/eHzl
33815Ihh0xxv/+vz//Hyj29+vLH/+h4ysA8Qt4pN2hed5D2+jxO2/ecf2ffbf77Px5dqTdqaCpb0
Ge7iWtlfkdVU/uMHPz5IFkmR//7r40962f7n5/pGifa16Gjkp3tWb+L4t77G47vwK/jPb/3H59S9
SJ1Km4x9Zaum5b5fP8DllzCNCNA7BCJI7OOTj+95fNBAefcTeJ7T6q9ltITwXf6Pf//vvw6pNDuY
N0ZOjSBrnXH+6xulUse8kCtUtjHOl9o6zlm9MqUiNt3H54xhSh2MCHFzIZ/Yb+f2eYLTujhRXJX7
KF/dQB9/7IXwUpCUnPebGrdd4dSqT5xWi3ain0iSm+klukNRGnic1HukNtPH+KxcS3s4l06N39eB
ygXc+IbLD/Yeb8sbFSkOeuUPaJVXsFu4yz5+lQiFU/OredSFTaJD4Ld5eOz4npyxTiRW7q0/oUV7
zl7NiwJe9YMOSi79Zj5K1MNOhjAcMwZoun5/5/mlVyHmTYa58tnASDkwyheMbfxFFAj6IjHf6EwQ
MG5C47LpfsglSPG4meE5u+XwCWGP0UrE0eIq3+0pAIF32o3yFvlQskc/g1zqTHbwp3pND7CopMgd
c0i9Ntp5pFaAiRxpp2xjdr70qqrM0TaTRJyjp5vDE7q5S3Y2L8TJgsaDZBOdjM9USDMbnfN9+RJ2
fvlC5EiTHfmoHYsIMdES7WT5fQE/RHNjIrMUTnyUDNK97Za5CydX74P9hsO0o+/R9/EmJ/MAkHtr
OcDKJF9wJBdNumcfZbKdQhQA7yop64DCU051R33FDFN9nV4S8SZ8XVoMwiHRb0m1UA7ZFQYHgW4X
bLe2pZNdi2v9jA+Frfkr6Q+Lwi0RxBS5tmHnX5b/jriZOBdmawGx5VAPMj/vXXzeyZRdDQVT2Qcp
xZ+OFhOjdTf5ApTfNt78rp4r74fGlLS6E3Ob+Z2ZuvAJ8H4MZVt7foMrf8YH/EjS8bSHrUTvori0
h0zenEtNfsjWdC+pM/BpW2Viy++YuIKjXoJfczfYpttt1Y/g1dxpob3RL/FJ3+m/xTf/H1lrzZu+
y77jm1Rvgl+h97s3NYGObwcXzPVsEgPs9QIoW6tlXUV4gpLTZuvuXbwUb7h6XDgVS1yvd4I32SXN
qBt/Bh8/1s28mBdx8LTUyYnQ3AUhJhEk3tuydgFEMgLb8EkUyOyNykw2JJGkvNV3YEjB8ZlwKu5n
+XQOX95R4EhukzkHQ7Kls0F6XFm72lZHygERjjkUae+yKzmYt9rLRnpZA0lvwVF7uisvLxDMBefe
MZD8RvCzmgSfUfnx6rik3V4ThhmudFhw+2GM7cTPU7TJyJ9HJ2BzlIHmtKNjebgYUF3c8Xg7kzx+
rM4l6Ok2vTGGGA4xO85mOcQTV6o8kW19EGJ/V946wKRPwlT/9VkADT/c5xhVdmApLz1cd8w3lcRF
nWqHCITc+sbPTc71BufE2mYtO902RrION8mp/rRHOhTZ+qNuwFnAepzlh8X2c0qOEBvcwZc1O37q
T825u6LDAs85m6dJZY3/ibfTDs28f1d3DR4ldma5mCdA13yslHvqbCwno0e1jdlt3n7STbMVHPMV
zIfzm0Frm/BWYOl27qy66Ul4ClyShnASALVbH2duJqvsIDA02K8Xs73vyPqwxxtipoCB/rkqTkG4
M8A49mF+EPfaj5Dbk4Ot53OFfy3zFJ7k7VTv4if8vxmqM347TXb4CUiSOMtb7CFJ8gnK9NJ9DTq0
p88pnymYuHLlZpX2588+I0vjO6FK8cTTskOghnrGb2Q3f/osq4v83P8t8KyaUWb7eOHUWz1yiDFu
LK5aSQTHV/sUv8wLoL2DVyFW9r/pyJj/D5UuUFaNkeIGfJJs3IqUY9mv9A30NyxFLPVr+NVat+hO
deer5OjYn1i1LY75NxbPSC6/SQzWHfKghSc8htJb4E5wV3Cf4DPrtLzYLYYNEoV+7IwnSIm5gZvf
S4yvHGor5Xu8Q9KH7NiPHltY7DGhP7FYyg1XxQv3hIQzpHrvn0dM9c9cneWAtYrDvK/5Nl1jsemN
sDJSTJ9UVH4+Kz2aj+rwUZ4kblHrJARgQ3bYMAwB89rzFIZwquECMCN3YlyPXpRtu+lvxEIXe3J2
ECQKLwl4jUSehQ3pn+/PN0vpTdz68Z64lFfriXFVvjksOQKxsTtkbsjmMKJG/8S8NmU253EN6k34
jFVv5k/fM5Wq6E6VC/zDBu2s9x6opvzK96QpbyUb7qbi0iwt+inyCVVa117Voo35g4lvsN72mBIv
kV8ALrPXT3SU5Vf4nF0XnqgX3qJ4b678wusvfWLrITAmjrY8b7uEAfQOdnXoLk/dFofTx3/huFu+
Q1s6hJ7f3iaRTC57ccFZn1xYKcFzcSlv5S0MQUa2BDhxJeBBjKUzp96kb3DKwpnXvC/qWaPY3SQ+
7yBdNhazRsxQSuQHHEkDBiDCBrbxeMvvnAxsI29rrAL+wYxdQqc6s8453oJ9bYue6IVbllXya/7V
W58oX7SfysFf7S95VuoNB5TPScoviO3Ps/Rd+C3pIp70Ld/zvcF2nlk/Ru5gLReAz2VIQq6d5S/a
Od7vEDcUvo+jktbu+Uge/MbNkXPgE2br0ABDr0PQHjwvu/iu9bqTwEsojacKgtkg/omgHbBZbpan
9JXG+7t7E288qPfIxSQg3CuH+jNxa4fNkz2jtiPZ0b6NAxayUBv98NB/YWe54zF4D7+IcTkou/oQ
+oILAEAOqM8Ruy/bS93Sj9s4Wn2Fh5hCBwSExBjvsTG5bE7ILfwGwdSfC257NgBdDS3CGp64Oe3N
RNNmi87srTeRlGF+38R9XZdpvRlAjezqYCp2nHjsji25ZHY378iapERjr8Ph22+Zt7k8+ealOjAe
c2gaBAmwgnJogcNBDafu+Sjm2zm/qEN2UDm/oJinmasH+BXDQPGlfGv0V8PcVCNMpwYD0cYWxV3I
rdWTnaYecCmSXlLHcO4bEwH89uCKG82m9rxaFnlqPga9HVpdfMrAHfywsfvP5hz5iXWptoa3CXzQ
LDfwOxuGvT2+KG6MHM0bn+FIjIiVvnEFyn9q4bXJoJj/rjwwWbFOwqEqxH2EARBxx0Z4kfpqj1zM
E/4kS/mkO6zlfGt+hVAuJzx4hW1nfGUmi6PfYXvJoDZYXtUq80QsfzHBXcMKJuMKxKkFmCLZkOiE
jVD8yK/NjNoE+Ykv16ikdRns+xRsreFTdUESIlYK2460zfzinLgLFM1v9jbOEwppycDFcGLwSdeA
wvYZ063G8ilX6lvK8TsBjO0oVHnwzuw8kT1G+/6OefNtwTXEqVCow8BlY4cCP7B5vLSqq73U+hE8
vtD2s0IF6f0sB0IfFjzxVDKIXUnbDLjpAiXLN4VHm+PK03nG3K54lkNK4+a6VNvKV+/qXai2uITe
x41iUkZ8VGeec+Mt9bqdSCzIDsQE9t3M+1ls0BU7f5GwBh2dqPMAiUlwASpJGxBorCfcKXR1KHEL
Hnxk50F0xL/OFhz92vdrvSOPByQgMkgQoqliJ/O0ytMe4QSQypKRuOwLL0HyFJLlcMK59z1AJqI+
Tbj/AQH/ChJWNuv1YO+D8tHjq8p73nAmQEDjame4J56tQ5vsqiulC/CjOO5q1Wb8h/+0st5Lj8e/
T/+k+yTxeZ7hcDN44ux9VcctNDFUM7Kjn+a96CH+wWejTC/ToYTCud6xrt7nGTbbd0E9JjFpcC7i
QzLxPJGyiLSXDQ63qc05vbxDbumfmst8K7FAlX2xfBlqGBSbHq8jgihubbyFKdDzDnSKtJ2in5T2
Ogt/gukD+mwZrpsLqVr5J4R7KsK3DoSZEjyC3uLIL+gcEDD4huVntUeBMW/C/kyBuhxyfD+cTDsD
NBr7nlMA+ugmIS7HqU/BevVYSuUtuwrpK0Od/QzzZNxp3y0nwXjJfEz7cL5tacJ6l8ZM2g7Vtsmf
9WgPj0QJSGX3C3aD0ln9fdbyRWE3k1EborYpvxtc4cTsYNBtKZdeOlPOcD521Z7Nbryb9xHBJpBs
4yazbxkEdPhpDyRVvkakv0eCX5ENGzhi5alcmjND2pCUEYO9DUmHrZAmmO7TZmvkhzokl8Wd+r/0
CYiRzCtYiAovH889FEskyOIUSArgjK2iK1abDM8uy5uFI+GcmE+2hluEm/O6/LbWuWAaZm0Yx6QE
ov9U0UuyK8i/9nWilZPjjI0pRRjniOYy6Zmfw9rPoiNwdGHRtx5T+K9Bi9vT/JJjJ9fTkAjYl6wS
pByeHF5mzx3DzBs3YEGUQXUg6HtM/ikg0kuebubeJRFzgAubIpzeGuqXaVwa0a/FPUc2/rqV+j1+
Qji3viuBkFL6HU4lJFB3mfQB7KJw6r1ons7w66iGnOUUsVO1B/me72w2Yk/Kmz8qPsc0o2Mx2yDb
mqmXhZuG8sePrK1ONttbI3l59BtgA3vnSEKmWe5iHHHKdc/J4LBX+xAshKOIgom9bsmeJ8EdXjke
OJ/s7sxzg1sAI2z/jF0i9WsNHu5Td3TXfAt+5dR2/RR+pV/d8bPalfZn9atsp7cfzKz1D0twut+K
hAP6NJrS+CtmY5pP3IQ3g5qGJfoHWAAi3YVedhuf8ucEDiIYO8gs7d2XcE1Cd8Luzra+FHc4T7qX
/FB2GY7CMWYcXys4j26WsqGau+Z7eGMvRT/0HLP2JBbx1GzagdaIaRJTZKpUPhbn/JTu+YXs7orF
E+DBBkPc9eAFdf9OBJ/thk4v3RfnotqOL9Mvgi1Kmhi5AjZQMXx3wAhWdQ3p9hNaC+lsQelbMriH
SQ4O4wWX3ZULCirB33AbVnexecTrQ7tEbj2e1oNkuvJs8Up07psa0yPahn7DA5fy/vA1w3UCqOHK
w8sTiSBO8cAL2NMn9iBbpnwatxFyHnvaSUfy3lll8z32qt+c8x9FIoGBbr7HuodG1qn/ijfpmced
V8lpGi6Iz9LfFDPme/yMw/ih3KwSHVs/Pd5POJyTH9FbjpbPsVeeKPKrapudg/5cJB+LscfjiF8K
21p+XO6ayVMJhEBZvA5M+5tCQWW9Je/05IYvDba2le8ATMJ36gX5j1G5/TNebjzR/Co+nFvuQzFd
WFrdmU5VeqO81J3uQxFdWICKfxZ33HFj05zBSlI4Urgq+kXtiVS0XJyYgZQj/QAcxS2hgh5gNRP9
LKBxwcPB9KESss1iOPjRVj5PTcj+J9jpiaJJs17vxuCHnnybMESenEHxsNU1P0h8cbFIKHe0GWLq
Kem50c8xWlfbeuPFu9HH6QXbLhMj7/CQdChJ3Sj0xFfBLzHz4KjWjt0lNOz+ZXzKIl/eBU1kU82q
yqUMtuKHDvahX/Beau8soB3k2djBbjt22LLwWl52g5t+NccGqeQr4b7CT1DB1ECoQpqiF/rWZWCI
ozoByAvBKUe98N/qH0ylj+NrdAjemtvIgUnTSQwlmSqmHT3jKuBcG+OtFF2pdL6mPS6LwIl27rvl
7A6UEC7hwogSGr/Gf/cr+DtcS+tYsryqLTBXGl/HFJ6cy5NYwqm0XAKjy+FYDe/jF+cZL/OJkTa1
UPfxVv3NO4Yf4E30bFChq5ahqkM43PW1dBRY/c9UI4Q2clyXjiwfOoBXfBjKLYwLYEbMjBzQgfYO
QzNyeGbRCi2DLd6Vw8Z6oTY/5B4dJnNRtwfDlD/kj8TnRorpU/g0j7teJrHhkDLRXY5QRWSfZoLj
ubhSC+SfhEa9GkzDWKmI8deGjqJj3aftGPTZX8GOe9JsMj9z29OcbvisKB8E1tC0gxy9tCdxAWv2
kmOL6zRMQeNWBQQ6XkqwGrIN7cqADWNP1KFme8j/mBgwNy/c9ZPIABgXQeLiirOFjUGZfeMxyxUj
JSSs7IrvNo7i/A5CV+h70TgiK9bwj1m+QWQsKDjr/56U4JDjXzJWN8t4ntqDvtahenwZbGVbldtX
HLbM6Bei4IAfilPiT9Jvgr/FmVX/AzZiqZtp2+IJZ3hN4LKhHenxV3zE1snp8WHlKm7g8oPaFyM4
YMuLazOuGsEHOB0lfAHmQcVLtwRgWe2FwNlxobvIrvGkAj53urcOl1JnRdy22v9ydybLjYNJkn6X
uaMM+3KYi0gQXCVRu3SBpVKZ2PcdTz9fsKa6etpsDn1tszSZqJRIAP8W4eHh/u49NeUTNqsnqO/2
56DsSbzumfc9wUowahuyt/eR7WfFnDdmdaUPZBpu+UudxjuOKrfkBvARu7Cj8jHA12RtLOaYXZ3w
N9mh7gUPcptYW296482+SS4zCKBwWR8i8nUAXf1kwSEk27yb3+Ezw59AthVhFY43EoIDn6xHe9wu
q0DP7nH5acfdvJcH8iVSbRMbKYWwO85KsmhORNhhCRiG6992wOLCdvtMrl4/F2Q1dno/f4sGyTux
FttaLNtVLLOPTY+4NPwcXuPfpC7ExWC5bJDJjm3J2evpicTi9Cevt+FnYj4TYqaAftSEkEhav9nd
ZtrwAnRIkVoBR5koOl3oxUifATVYWvdE7fmhiy7LAhqz1zil31Gsnb9xjsHYqAaaCbVdFhxI7e/m
BK5IoJrb8V2dWGlXKBWOd5e+qJQpMdLA+8X1lXseMlaPKVghMunUcC7Tq+kvR+iZxNU7Fpnx3T/D
JUNCn9FH/oMc9JPoHtcHvgX9JxUipNDArIgRoKBnbxG5IqwOBA1hB6Fy/jDAmrqjxRqlsB0RVWZv
gNzNI7aTVggGQ1gCMwKW/giq9Gey3lGDhGkVHdPDh/IMJsqWgajXEUiJy2KAzEB8oIFz/mIlQyN8
QEWiWjeEVUhS8UQhpmSkSNmRJCn8RCfYeC8fMp+z7ZPHpqbvIXEW+bcLQpNtgbsU9Zs21M/kK4sO
bA1cTfE6f/NObCv4HoBLccJPw0MOe+rFJqnduNXOrc7Gt4nzEBvcV/w83SezzMDsLaTPk7u/pNmD
YwW8Wd49s2vpPBlyi2djPz4j4rPA0zo3m+kNsYgvfh/X8JpJ/U0DqPc8n1jIgNUwwe7dCxMcpMnl
8KlqEEWfB8LeVRBiZT6JuqQjcDcmH7J06lFSQvn2zWrfiyWg1EYxlPwVbxMWh7JpCC4yX7d2jDuj
MVoUl/CW8qlYgBcnzmNMxIdZR73D/5sAfV/x28N24jG1AW9Fv3skvQnvVGfEC+izUtCEuKsXupAg
tBzB2mf7q/R2drSvzQORc2ecCqxL2fq5ZiWk1S5Yon3eBjO9QkyeRDIPtmxSa8gvUCSYlSW1X59x
MNFVeFhRy2/8WNkqnARMlWcCEzPaGIAV1Z6r51p5Z74xNOYzeDqji7BkjZMxM7Le9cYrH8hOxvOo
2VJmSMe7osX3YlvqPmgi35NyVa/qjB3WC8K0KGTsKaxXLO/4p55/eKjD9Mmf8zmSrmx50D3pORpH
Jx4rd8R91YQ7IyOyVQw8QgmJaO3vBY5boddIPccZHzkLeeI8L1PZ84xSFbs/CYNQeaBRCZWmAbCH
vLhmFIEov5idvKc9Xzn3QmVfqR/cdQ7Y2GRvwP684PJB1nsJRyz+Swe3Zqfk5COl1moOXLlNUhS6
U/Fzpy6HHnpxDTOJHBlUznmeKnx0BUAD/WFWPBVvqC31jlHvIXQjO5/BktzQj8XVc40MEbsCUym0
2OGg5T/nW0qUX16x4Y5+x2gdfo7VXlX+msD2Fzfaa2Bo4w6cBKhycH2ZtK5vax/MFV4CueqWvPc/
P5lP8PoDl4BiBJiGecedMSdJT2oDjrzPXs2Fcq8LjKCeZDiY6wOPn4/n4C+fl/XIY+XvqYzLgEYb
/oh7TxN0SHbcDpPe8LkqFhH/w68wHFMwx5SG5ba5W3yQuLS82/LoeARcI00x3P9aY9a94c75I66X
SSCDVEPb3JYw2+5kAMlB75RYyjfq0p3DI8lGlHP2ECUBtGzcYbtcpi8+eHymSqCQMe34XG6HfzTv
8YY2MI91z/CAC2dkzab57FgPrArLPLDkC+OEzdhAVcBS6Yz0uVn4bwwibyYLI8GDPmis7dBQrHtx
Tib5j7tjYFkgfAa/yLBzh9wmOlz1drSD5hrpWIaCDuExcW2gSUr9ABoo0e92lKW80bx9gYsbhppU
db2t9oKAJuCJkgEmPDPn+fAQ1jMiPY2/OI8palnqtnIeuZ+JqUQ8uHfWM8PA73qrACghxBTgZ12m
lFBfQdwJd5ir0Dpfpz8WMo4IjNu0Omz4PYZBc48Mwwqk4Ny1ziWGMWm88gexep68M/U65gdDSSdU
WASNFvBJ1NzjnID7mKIwghOLj8aRrD6HtI+r4rLXM4UNlgWObD3d0Czrx+GJAmnUbmQtppv+BTdP
UI+692M6gBJYOgElNtR+vB0SFkb8Sy0Dro51bMU+kSOKHV3qq96mLjR0Ig9Pq7dlO/GG69h/ptDE
ugo9q0NhXqC0qfrORS1Fv/S8/bpbyqBSD5TGPfpiIxyy/MjaqdY7Y8xlok/B2nO6Z15yu8Lgqjdw
OIjLQ+z0xrtWoUuYeUuZSx5sdEKmiP2B5AmG44rIqzz+u8IHwSkN+kI2bvNqzod/PmH2UmSg4VTy
fFAfJBfO2g02qe7bfIDrxp0tis+QsBZ5PlibseBKqTpt2kfzDQyPp9GtPp2ymr5lFsIpcPStrvg8
sLLbxwVaZLKaqFobsQ9XJ4fwyYNlB+J1i4YhiVTp11w3boAsxfLIM9VMAg2ZHCxIOu7rux2Y3A/3
x7gyLUPqdqbgk1N+8r6ba8g9kTgxGVF9ozvodkncvxCCRECczjofXcsOExDJTeFHJuaxLbCdOfHx
MgkQVTQ3yAS58wb03AoDE5STrOyOyoVe+siIOy2QGh3Iy93kNZuA3XPTICujwwV6SuwPFiNdNL9h
qRZPMl+VDe88YiJl79Lyi+yBSUaCSw5skrVV00vm0cl1VmfcH5R3rLwYOZada+5sGppNME/ZyUD5
iitnJqGF0UGF29bMsfKQWEHXwKjw5YHbqEhh47Kx3mJyB/Zy6F1UGGFPbem5CpfTaFyh9Dcv4Gww
OTz3pCEVoJUgRFcnDwOWgawfRG9c+IWoW1LsaIdjNZz5AUPdNKe2IalA6g/y8Wa6D994oqp+gdmF
pgejzQqo2ENwgez2OCohFN26+P/tFiRI1w1Aq0pBlLJnk2zQU2C/2Sj5jpU1dDsIlyC57EAlMCl0
rgKFPARtFvfIPqzrCLYYpPjNvQO/X8dqeRNSI8cV0QwKNKAin+0Zb22mIXeBkRgJtEKgzgJtfQwZ
EFEgIk0PXnzfRxDAd5HK4vH7NKCVgpUGI9NND9X0S/kNY4VtzPzTHDEZnt2nArM4ninhjffhtNe6
28JBlJk0HGCWG9RPCVIunrLF/q1dT0Z0T2UvQoQuPi3l1ho/xv5Fql5ACbGPtq/BCm2P7FU6kBPm
TVCTDYC9jfkLGIFefmSkmj0Tk6FgysL4B5IqcYm+ZwVaYH0EWQ5izsiiIUxDGIrQmxTxJvfEf7G1
S8wRH7qr8s1rNz7wVlGM3iadzAdGjZO8RGbKPSrZU07NDHd6ulkpuNKRzkusgwZ216CMTzFkazrq
vL1E0qx7Be7nJ4gIH+90W1Ye7yyqAujxcJxuKp3ZSNF/kQ1EzuwcJO3ATgJBeU1QX9gxbQbryrKE
nB52bzhpMe71eNR5q9XvE7/rfzPhqYGExpWli/UPH8SEitOnmRuC7MCqUJCbbra2Gmj9kd6Su3Vk
wODADCfD2kfTXll2KtB5tK0Vuv/ZGPBJOpnrHiCHx62U15CIi43lthmxWOvH/JM5w5LiytiJVjpp
uYLbds5mxM7BEEWYFuUHBo2dB8NtjiXOR5FbTrbdLwghbFCcdwr2n4Q0eHXgOCInD5qvBGCV9sA2
NiSX1oVnTGy+jZD8rZk7Evtw9gGW8ZJnSHDGakGZVc8eqeBYHrC9FBkYVv6qiGjMgTN+8dBUkJac
dJ5wentT4JJZ3xLv8VaEIFnAFpKvCJC4EIRTmjbLkdkfIVI2HFgz4Gm58esJTgAlGSIx7t75zSb/
CDZKsk6+Ksc3zBPgT5hF9MALzaDvYP0dYFoAJnM4tyBMIRF5u+kVzd0hulZAJzXxzPFUNg/rP+yq
jaafeZjymk5RqkWjRbdfXrLB3tQ4h7bRYQmnREj2dI++kyi00ieK/M4mMtIR03SYnMtEJ2ptm9ek
no2jhsjW0Wtuvc6QqEqzQPzexHODNoqblm2mMKfQKTyoU0yhW6GpJbHb0lfaDK9ldAwQFkUyAMEa
nZU0GSqKzGziswdw1tradFza7KGm03+nrYxIN5mvkwgMRzS20lgxs3P1mPyN8UtjuiRSkV5xWoXV
0Vmtn7aIfk0hh0xtcDrHaxEMDgbIbGiRWx4ySNN3U+/lfuZoz7OLbZgtf3n7cwQNll2YuQ+3H7UZ
UjOeoT7f/q8osmU/g9yUSTocb6qnRWf3RyR0eWTDSGckNNHsP77o0QpJ8va6x8rvOGBBsdEaFm5r
1s0xyuJ/fTG6wLJQ1+rQ4CXcUJ/+/Qupnf5GoBRZmbKkCCRf2nHB//zfr2/fjR3TryiLA+o5FXUP
sRC9fZurFd8qVZ0GCLCgXw5dE4VsRGjNGZ9Cx2GNJPD9t32Ivsbtal0FRmjbZIj33L69/fCffyh/
DbOT//n3D+ssPIwtOVjfgfW0DkzI2yffvqQyMojTcA23b28/tOrm3VOpJM4G3UpRoTbklZx0tTzY
25dJXv6Xn93+4/YzfYj36A4kgeFM58LJtV05Rg1UF6QsJlGciCOMorLmrVV1pF0xG9v21Df0iIZ+
dUQnQLdhmXvnIXVt38qdKuiU+nUCmVkhi1muwNu4R6La+LfLVbSYlPA7sjAMtsfmWIVe70+NRWFk
hdOWAqGlzgiBYCyjh1KBKGOYK6mfNNLFHZhn7aaE5B2dTQ48fmlAzpYB46tleqx7DuRRpKvKvIbT
vJAS5fftLN2ELoIO3eiue292v4vuubUABK1WK1/ollYS0nUVCaZd5DaogOs1hRBAErO1r4uuPTYq
fuqGCfG1mcK7fiY8WeAcBlaLN6RHgxYpAfhcteyMOE/9xORIq8bhqYNXWYNauVkeXupiOFjjQU00
gyIc3fPhjPBxgXZL7FnY8+UTOFSN0CPNfShR8KSjZdeVfb9t0R/ets45i5AIX7LmZx5wj+0iwiAb
tC2qKaanSHgHOYcQvYcOehldvNVSskKFqsya192ucQseKvYd0wg+6qnGrp5ghBQaGUZRJW+V2h/g
0ycik1al5M+V4yQHDW+4CcX5xAUgtJGyoUw0fI0VD41eZhPk9Q1TD+R2Z6JNFc0OmhW3Y0FH2/xF
f+AANXOE8W8gzB1/NAtKAVgx4/kw4OSbV+m3BwJkaZm1nw2FwysneIxLCjADYJUdUo9awXbUZJ3g
tKH3uWJydCka/VmXrItWiIMLhAjViw5aB+aR94DBCqtmVJxAjadP/L3Z1RXMxzrFPQ/9bN2rnF3O
EB9xX14J7CF71nH26fREo6r17aWedY4GDjiEJRDmTaJ3zSYzhMc8HBR9OQ1oSG0btSxPnjHSKIFJ
3+hY1TbXJLzXqhB1+TK/0A42VdOIFNCIu7leX9dpgCFFoZcWlPWkOdZHoxuExaMS1ENSsYBcmuiD
XI+i61TibmB774lAiJbvTQaGXXN5SJOqPwzoCmRhXZ0sBfkUx5r2WdN/2ZGl7aapgavC4kWZyLkO
WsK5lyzJNo/cRCYReU7iIL5Vo8pQrxOWZPS2pab50yiEc1GB9KJNPKKMJd7MiSMmsdjlDYl6QpYL
HS2YtDht4KvgTDTvpcNnloiEytpnCINy/i7mjxPh1Du1NPbR9nFvjJl+NLL1GFU50f8S/rIwvSAT
mS7dGEXB8lIgKjqamndu6+ZMP01/om/llIcavjMdDTQ1wBlHALUGCEm9dbIsLQ0UtP1Zrn6Pte5R
XZ96m+bZrmv1Ywk5gjY/zLodWGz6QpJUpyjG5XZ3pENqQE/K+lGLqkDh0w7wkOckaLvXqS2/JpTs
cDfUgtXI72Wm06nrqb6l5PoZ2Y1vN6uTrZ7EPpqz+JDQooKoQjATf5veXjG0/ZTUtDTbtNqUHlyP
dp2SU8o54vXIia8hzd4TWbGQFqGBoLSQY2GJj9BAvIXNh7rTI+dYiKhe6YTLNhviZkPT8EFTlfUw
Ie53RakKk1zrxBQpvvNQv7gl5PW+ml+1gjxuoM3NnqisTR2wYdx+mt28N91eOa0JNA1FGiTreY12
htu9LkgfHwzVwFOx4uiuYX9ju4I9lvEHu2njSsfVBCZAVKRpyz0OiP6Ek+Odl1jrg2Ua762ndSAf
a3JoE4OYsAKIapeenJAmLLvO4Ju143yoNPzWqpgqMhIhoWZsK4M2HbVBG4/+1+MSmVOQhB7qTXqJ
pj+BjJ1X5yGpjevQpC+h5jU7NuPsoKevdlSp931Yn71oNXC5WH07S/SXfhkp6ohBG0pzp8nBpdn7
mZcBm6cp+buguwJFPX6ttpiwTofK/VKSdTx7dXXBeigPUpqO6R5Qf+VCkVBD6llu3Z7VGs2rTIvf
Snskz6OSseTaRVNWtk2kkXZK5sQ+ekVvzFIEzZT6Yhc96fk4ETd7FhrEnUIVMLKeTaX189WyfVpK
/2BDcU473YBOW+SbtSbsrDBeO+dku3lG2QWB1hUlO80+DeH40qd6d4jo0KHwIBAJvcNRmyaXJGt2
plP87RDODWjsD2lSpwl0mg4dlu6ogurvfRFNfmxaczCNtb0rnPHQWAtHranbO2siPXJac1eo+Zs2
ovcbdctVcSKKYsa4+oWLi0BVlTQ+ev1Znw1iW7aWAQ/x3aTqw1mvEbBFux39xIe26MAIstnYryrO
xEkdBX0SIwZmT88mqOFD6mx4eFWg6JgsFn3kbB0bxegsW6C4KAad0Xp40OcRgzBNaY+9RUNSZwMq
NL2ev9D+8zAt81kZs3sltT3fWQu6IAjoGxQLOVHhzmspCApCgT9lWvl5avnE7+avUKX3mcn+VJoa
ULnjHhI09/cFfsuIxw1nZfGeNNqQo7L1KJm4JQTurVKh41+P3atna2ztCqiiZpNsrZH7O1mJNit3
gCpjg1O1enSwVSDNrHSsQz/5i7fL8BcDtYJq0scwTasebM5tWDOqNgSmU8EyT8cLXY9zVv6lcf9u
4Fn8qtePpsUNEqtYlF9G7t+m42VFaemyxA/o/cNtwLvZnCGzLsdM0U/Lmp76pp3P2Pmq8IZ/Issm
MI/a/i1WniYLPnrmdc0uTMefZDHDZ4/KEkYMeAMjfHHBZ/R31DlhoBwMCz2emtKt3s/AAGt1aApC
+kwrTnFbmFcr635r/Ri0OuFG4wKCt+76gSokFH66hOtlYRl/OR2Gl9Ha+5Y2Um7WQo6gNbvXZszQ
kvg84MqioEO/mzTRX3dIckjD+wqpsjWLjc1c4Ueqxc5nm3iHSR8+OXCeEF3GZVwUJepgYp36dRha
59rLT7O24rVdCsakVs+zh9VdCg9uyWduUqfB1wKgN8RrL+0M+p8xTGybM4Ll64OTDM0FYQJg/YWA
BYTAjccON/H6wdB6+4yKFRZENOJkMV4TU7pixKtn324Vpuc2HGAHpVlg2xaQ62yh8DCp1X5ytrG+
JUeyTmgOdTtn0d4NO3tYh8m+aHn7Rts656QLezOlIV3X2XLmBXBvKb3HzGYoEYqA1aQbd2gdUOdU
p3pra1cQsz4vOhKKpkAmoLwg+JyCgPdgdXZt+XnUHdNxbN46aIu7mvo66g5Ptt0CX5g1Q5YT0I0q
VfpGK4GGW7Okea967tOBdNii4Y6OrkMy6PpBxL+6Rk32Q4rfB8E3yJnTjS+kpnXQ0YYNHZiXSDL2
fp5ZX4sH3S02W+wzkCNfTe2rNZuHojKQRV3XHv1gDI2zxSd55OFatimcXEJSpdiV9owgcd/iQocZ
qaawM+VDu52wGSC4NL8qYl/fwHeyaLF7ntWpgBLSxqek2TseixRBVrYxgwkeUq7NpwFPqLFwNzjg
0e/GNllOdFoYLr2yYfdiqLl7aUaQ3Uqv9lUibQgQPkvN0k6Iat6r6qjtdcQh9uTTxrRKVAB1PcNq
aDZX6IwQwkioj1rWZlcURdMgHiiuZ9IWWVUOukL2YpxVNOq1YrRBzXBu9qz5YE+0H7nOQNKHGsIx
z8eY8yoDkwqzO1NbDcKTwDXyhdbvJXpzrRG+KUYvEN20j+gjd2jBTwnqt7azInnnAac0U8mZp6vh
/eJk0i9A+SS0UMoXIWTb1LTH2qUZFu19+86McAqaO5dOeQMtCNOJdtAA06AO13If99WJPsY/zeIk
R2+tEpCT7muw68OqlB2QQz7t1ko7IvFJocjpymMLjFYi1raqbvTQGwxuhzJ/c/NPt1TwaleFRrbA
zVBS1dpVZfehKEgZG/roEbNgetUu0NHJIoCcElj//dofV/pfuv4eJ6ro4qrpA9Kpyot4bHF2/l7b
rtmY3QnvABAbl1rjoOBc5BzCkkTBGahqIukYpHlPFb107kmGtmVm/EaL3obXjNJpaiJlRssr/K3+
YwznN2AHi/TJZZezun3ltA0NFF59DgcDaUg9P2Qk9+h2tewtTXzsqPQrrRoGWZON9EQynLQ0B8pa
4P+EmS9ZqDoel86AOBlRMxwInUusiCfNoPtEm4qDU/TGo4kP7gg8MmJofIkXBWq71zT3zE+209RY
t6mlsneiS+ybtvKj01lwcrXkY044VtWY1chsYUETwtI+hJp7q1XYRaS7TmMbXezIvqsj0+UX2s/K
mAy/X9ovdcIo1UoSlmiNFGC8fmiJ+oonlgEgSFne9aYQ+j+lftSuVgrUzVecNJpvzBFFSrjmXQ39
P26ofsQxkn9Vkd3PifGsONMYINrrUPfANPwbler1bolrqBqKXRA8tLnfxtd8Xd7WFYOg2QMAHqoC
x5zuFbexvZJH0XNuvXfj+HtOPUi0MalkDcyx5XLRYwO71Tv12M0F3SEwSDQ0rA3VPY5udonbs6Gp
X+2KJENheCcHtYE7z7JxBEnHp84rxmumTn+MiTYS16IrZEw8665zsuwZI6IPe3qrq8r6Wc3nMsmu
xdw2h6FcKQOlsxSdqQR16BGrmXmZOZB80Ki/Y+ON+96jloduzchJv3oBCkoZyCKMRvRbfin4RhIi
TP640HumwOHzteydDWvcDSnq6sBE6QlB0d9Jlf/UTtSA6jaPLYra5xIupRiDIkH+42Ff59siDZL0
69uvwdXme3VQfK/gIaFbUQWoQcMD8Ns80R+1dtw7WUFOM/X4EaAXPmjzeRwjPDgjg4A/vqxFNYIl
OJQuagRgUdfYzMtC28GAcERiHwpdMBdpTJxaQIylR9W1HRpMnFeCKb1+oMeX0kXD2o0b8wO7xj9G
oVS7FGPb0mbE9SSsg2W1H4xcA5HGy7dTiIoccrvapZXGVOgGHPClJkVe0tlECcSjb4tRZ/mY8bab
HbgemQVUMMY6GzatAkq2hPejV/8klCn7vvhrhVMEQ54eVGzUFHaa0FN/KQV0Ii1aF3/JqSMnFOMU
vLK8rv0uNbqgQne3dE11aE0Ev+mcB/8e4/eh6z7mcV0fcuvRK+g0zgYlD9D8wJd+RVRJUYiYO7B0
j/dQ8u7aZ228i6duuLupl/1P1WfTOQrx0f3/67NdQJOqoU3+sz7b//2jf+mzef/ATg71M90m9/hP
+mzWP/Cq1TEJcfjhv5TZ1H/YZJW2qjuuoauGfDjv38f/+38Z9j9U1RTbTE1TXcNzzf+OMpuu6+r/
q8ymeggrIAtnWa5rOIb1X+02W8zDm6GJYoLfYeOa0bVGXTfIBGXNsXpCzyK3AisLg9ur2xc71hBo
U9O9umT1YdR+LGl0v31xKzTdwFh4rbYueFhPB1dSbEM0ceAF5ehrudVXr+JD5ZF0nJFS3sZG8cdm
q4qSsr0IaJ+MHoJjhTdvWhYOf56eQ3pYolmH20ALQ1hQbpztqDmrMPXKllSu9JAhWjQCC1yinkc0
qoOaEvAwTMQFme0dQkUVz188O+ERNl3ckF9paB96HGqtPmcPtOXYk3NsWo+2+vlYkipvME+m2YQ/
LsPvrrZtPDPC8+rRKpUgotJhbWDT1rStkgzhTJfiIDJ4lJwGZNl0fJ3uwrAe/Vkx0LeJPGMfg2pj
0ykOeWRE005X0JwlqwWrDPtd7lHXGaM50PTwYY7iX1pCgjG0FKvnGg6t/uJ12rJLFyhOnQLlpkMi
lK4DA5koFy5+ZTYRmV+xX+vxtVYLcu/QalEmWnZDdaqNmipShId16jxlDfFuT2tEMkId6w0HYaLo
0a2XQ6/htKra8H+zhjiq6U6aPoy4dPidu8YPEWI39G8ic7MtFiKoMiFKX2i6mkK7Y8uMQj9tnEdH
oa8a2LbAULSjO5baWaKhqzlmXLGz8jwQY39ZS+lFQSD9mETpsajoAB3WXzBe5mb6Q0YTIncH7KBB
+ZyWFlZvrhLwV/mzNdHmgTjghiDL3DY9UKuHvDliItXsr4SNd+gDhQRxLaitMiGupOTHdb4ipkKP
Up3fDGBevKJtj2GvHMzRvRRtrRx4NCenwUwysow/41pA3A17JHQ0hlexlMdk5DItVL4WdAhU7q4l
pt07bWfvvAG2RpSN6T40HXyYahUPtqhcDlO10GLcatd11Rzsv/X4xVVoVFlKeoYaihVNLnFj3ysP
qs7DzOArWur4iS7+wqlvu1Tn4NtrdulPCwcVxXrXpHksQmw3GJsZFLcrOSuuKMR54lqxPGC9jOCw
gjBO5XH1unVU0wmAylDRyJ17MFxqf4bRPtkR3PRYvx38mMq3E0/cspanGuuRwTV/wCBpzu8OXWOd
BhN+54LUqDZmZ8Ix1Mqwc13LT4IAbRsmiQnTJKSwhu5CvSS7yuz2nlHi7YE220GH9aVje5HGwKL4
PxlBAQzsToxerIC4qHi5eTGN98oCES0eTmMSLndJXt9X6ECR5XMMLx01cQKaFrOUCOUKKg6WvbPB
kjfFaPILJfpqjY66YV+AXzhUcBvKEWifoU9jk3ZMbbSr82IzDuZKVd47AG9nF11LHvS5rnzq4Ikx
3RfLa98pqBjWLYra7l7HCPoZ/My7pDRMqKr76cD96CbiBBK3M8KRiBUwkQt0o061bn2rMAeSlZzR
7hjjcwKeSUkBOrBrqd4hSl4TOU8HOVmjoruGHLU9R24UxfAd5RRW5TzO5WQO5YwurMdFzuyRw5vu
7vdUTvNOzvX1dsJz1Fe8R23R65Xad5pq08VOUEC1cPGjkjhBIWCINFr+GohUpAWmRBQdoUVMiDEQ
aoQSc+gSfUwSh1gSkbQSm9TLGm91lVJIuMDea1pSDdhOo8Q0pkQ3vcQ5OQFPT+CDEYyzMwmFVgmJ
JDaqJErKCJdMiZvQ/fyTEEiBa7YHXWKrRIIs4JFNPJP6xjp9YYbEYiZBWSnR2UKYFku8thC44cpu
UFpf96HEdGDYo68S5hmEe5PEfSMBIPgO7B2JCV2CQ50gsZNoEYptS/CYShRZ98ABeA4Aq0bLPfII
RJuOhJ30jGmo/bs/ExFpRWSKqfJwjolVGwlaU6LXhigWgBfttBF6YIWW4S5e3p0eXnm7SGuKO/NN
Tzuwtf5qExSOtNalT0qzvaBWVIyidJgXbZJTs1Cnv4sE2RrR9iRhd0L8nUsgPkpIXkpwztFyVc1n
pPSsH2d6IxP86CWYR/qUeFwCfFNC/ZyYv5fgvyQLCCUdcCUxKMkQOkkVTHKGpD1PZBApPg8qGcVM
ZtFKijGE2lEj5+hrKobI7tMhAtRK1YCn1JOjQPWNClIWldylIocZyWVQOTUC9Z/pjfpmdNdB0h6U
eIq7xMO4eZakyPumIISDMKlS5JI0LWRPqqRRuiRUCZlVLymWOJ+ZknQlkn5FVfOlSEJmSGrmSZKm
SrqWh5Xhx/b8apPJJZLS2eR2uGXjfU05rgI58qnffWIu4G5WSQl7SQ77W5ZY7RxJG2tJIJGDgvwo
SeUi6aVHnmlIwmmReVqSgmaSjLaSliLDDXVEUtVEktZJ0teJPNYin3Ulsa0kxY1KhtWB8jCUdrdd
UgfAAlIq6u8jlAfKS85Iv1VWWwjlEGzkkkpHHUk1Z+0DCNQRsJ2uH0m8VTJwRVLxWZLyWtLzhDwd
DT+w4iG3d06lvg3qCGcYyVkUvn3VIC/A7Q1Qlsw/BgGwW+te6Wq6/HVaZ2otpzbNfl6DGzjgByjn
PE43QKE7qTeAQaAGOn0NgR48MIjIAIxYQSWw4ssFpPAErogFuOhAMDKBMkwBNaIIrcganINTx9qV
An3MAoI4Aoe0Aoz0ICSYKklPOqBJBXrSgaKEAqdg+2aBxmrHUqAWVUCXEfSlBYUJBY5pBZhpQWgS
QWoEskkFvLFAcRqBcxYBdiyBeCwBexqBfRwBgDSBgvDofp0FHFoFJnIEMELlDkqSgEgI6WbnTICl
QiCm+EPRjA+uctl0HiWqRFOit85q6ez3AjNyyN5HgsiWWkCNGiNeR1Z6ZHkhniPAnFWtBzUXjztO
6y1+RuxgrnE2ixB9oSzhFKwjBa4QtOZ60rMrXnBQ6oVUY4OVFxoK4FpEHGrbaNfBm9MsCHnU0khJ
7lMv0U/wCPEwt8yf1vWqvd3129UiYsGWkvmJxr5AfYuAfibonyIwYCGAIIc3MwOMsBGw0BXYMG32
xqjGlG1B9IqhIYBR9D/ix4Xdmv1l9ia94i1eXmVGi3Y0UxZA+y+d0B6vEf7kzAEuVSJLZMw7P+F5
LnBihki2zpxGFEXtHoza/JoFEE1ARleBSAuw0lJAUygL1HMESNUFUr29bARmHQVw7QV6tcBgUwFj
F1DZXuDZQYDaFMRWFei2cJL1PAmc2wmwWwvEi3Yteoqgvg3oby8wMKaQzRuoK1goELElYDHhSEql
urykAiRbVtzRPA//8UpCDaOidCC5Zyt6DaQpyDqmJ7t0HjVyjE2IT5pvMORFys6NmF3IJKzexqaw
L2uYPBjF+l4rZschrJgnjVqKThW7q/bupNOEJDC5A17eCXCO7X0KPTn7ngVUzwVetwVoz0HcTYHe
CUQevBsYL7C8DT5vgNO7AtjbAt13zTmagfJxMA5MAfdtUH5yju59FeA/kwqAlAJaagKYWIa+Fhv0
xE7lqUfH7DxhRux3WUsZhjcHwtFd/WnWh8+OmoNO7WGRIoQq5YhBChMVFYpUShUzNQtM7YzdSBVj
lXKGPl9aKW+o1Dlyd4XJKKUPlxrIGn3FUhKBtphKiYTE4aOVokkn5ROdOgpb42/MHcxrToWllVIL
8dLBkOJLK2UYk3pMdIylOBNH429LyjWaFG5CKjiplHIof//kHsWdWco8KFCPt7KPFICS+KeTgtAg
paEV4CmnVqQvx1VKR9nw6UkpiVRGldKSQ42pkmITsWuJ2iwFqGb9GKUgtVCZQuet/Et/KPUqxlyc
yShhedSyailqDVLe0qXQlUvJC6QcPR2mknVwpCSWS3GspUpWS7mMAbfxYXF/61JKm6SoFkqFAFz+
NaopuFlQBjUWaSylOF1qcqv35FCjK6VYl0rZrqF+V0khz6Sip0hpz5MiX0G1r6Lql0j5T6cOaP8f
7s6jx3UlTdN/pdF7NujNojdylJhSKr3bEJl5TtJ7Bt2v7yd4q+8pFAqDme0A9/JQUkqiyGDEZ14z
0BAETUBrkB4hF4c7mRwYWAYlTPqIUZRcW9lY7GWLUchmYy3bjoZsQCp0InPZkmxLlViZ84I6V+7Q
fEHHcZFNzMzZWrKpWdPdFLLNSbof+XQRzqFsgXayGTrTFUUP8t2gSzrJdukgG6eJDguv6MA/V6UM
rDqQyiZ4UtZkVNIBUMf0YHXZjC3pyhayPWuT3E+yYdvK1m1Jp2SSzdxEtnWFbPDastMrW76xbP4C
VRghvX13rptznxY/KX3iWDaMNTrHumwhx7KZLGRbeaC/7MlGcytbznHGGj8Zzi4iLqAwSRs7RwN+
a+CIfBqq6FIDEahtxd5XqGwA8npMBCcbIXTQA66mIvtMBQB98+bSpPF2GtuX1okSsCvIp0+mjVoL
jZaL20IiUoEnNh7obLznp9wB8WTCU+2S19aGX7oo+FEpqv4YS4fnbnBQnXWozzsOsQ5su8RRwLtz
bFy24TcOKc/dFJkn9M6MNrpRQ7BZPYZCPvI+6NbFO8SEQQF7iAILPXswZ/NGN8EFjgh/7qlB0KoK
Z8B+U1ndqFkXODiqbNRMJTmvcIGgIMnK1+uoLZTPepX8XnQ+rjBm0mODm3/Kv4h8P3UdumYf9ucI
O3k4wdxtauHBi2pr8xaNBI3p6IgLMf5OBG+NI7gdHH5CGYXVpm7UV8T1hriGxjfM1Oub9qq4T8mY
WfsU4eXtrIm70tb1oAGMis1uBXZtfbxI5Oi6t26k+JcoBVyBDvy5ct+0yFF4SqwF66ZBKTuo5GZ9
yOQNUxwnZNSkcz2o5SbOR5PlqI1vbUw6fN2MIbrl3p0dAktcv62Th7BuaqPpggGH+r8PQpWqRlau
I2qB9SmvsVn3/t3DDjooMt/dyZEHqBYWVX/ns1JLDcoID9anJ33CYHFof6tA9XaEIKTe80LgJA92
3TOG5JoT5h/EFBq0CuWrQDy2DPsITWFOWhEJkEFyz0jBQGm6BhESsGJg9wLOm2c4KTrbyH6b1Gd6
hMVmRe2Pgn7giuitmH3gj7LxqM/9tQdotF7/oicAgJLShgnMXITziGaBsCKujsJIJBBzwiBMEUME
DjkdRWDI9030N7uey2RSzD62Q7SrymYIljH+x2bqMw8Tu7+fHFhRGCXgg8l17/6Aftc9rwUD/Oe5
kmgdvdZ0a0/hGPQS/LtucmVA+t1NniZblttor0eNXQVU/6pgiEcojwKYkj61dfBno+UqKFm5aTzA
X66KFthY2cACPXxneyWrjzPLc5CLvAnodTK8IxgbZqs0XCFQZAReIA7kQyVTtZ0nILyaskKYFvYI
uNecTxoM6ygaAxULXR8l3vNkVGMwyM36vFtlERzbZMBIyV2sbdWXMgKexRB4Dil8k3uC8Zz1+2wp
3rX0soJdac5DHFoxroqE0I6gVXCfrPvgzybXpz7I7Hk6VFN5vz7P96cBbAxMxUZA7Rqmd4siJHZM
RcdTA8c4z1rtRxXGPxaIx7SOxXaFLf/ZrHjmzuwNadYJoPnOkJ+A7LLUJeIDG3kUYs5Brq6PW2UW
2xI4zjZsq6fKYtylpgftbkrghjFNOiPy5CppUlmqmKJFU3WI+xdvrAnXPdRzUID/wE8NBalspC6C
55COZvDGSY3TmCkX5HxPbuuAAAtn1Owy+KmWgh7SWDU4j1jhu+tU9xEsuwEwLz0r7bExvNe5KEc6
pwclSWO/ajD7ndFbMLWmv8S9id+ybf9KlUfT05v9VAAdsy33ZUawyEjN/CCI1qX8uXco5l9FMoFS
4j4uBqp0qZ7f5oqJs2K0USEQIApRkjQcUzPEA8UNQAml+8rIXyIXQR+zp4qaF4deeIL8IkKRs80f
q9o1dlHR/xDSiZOA1sQvekkyyIF2ynyp+shiWzvTYgjaslxOZ4AmZjgcPFry17TiY10FsskSVRdj
gjZUNPjQpW0J+QIEsoqu1iSMX70BCK73pDa5hzmArrybKuOimm2HuwoRwBBC/DA2QGM9+1PJX7rC
WXaggiE75yRcOmA4YYN9q0bn1Hmpha4tbM8sb+2LU7anLB1evHK4DG0FRb0iPcMRGz3JrhF3nYi3
nWI8N+jJ4mcJ0W1UXvEjfVJEtSAKK7PMcvA1JUQTDN00LED31Ts+WP3GcJxDHhRl+5pYORBw7DYg
AekIg2jvAmDKBt10B9GQST9F4ws0g/aJStbG1kc/8xYwu/ko004kdSLLQSApxTOb9a3xtGnvaOJt
sFzCPSQcOU+fNGzyL3sQ76WDqIzmxF/94qBVvShorI1cDCUSsHLH8osT/qoDj3Zz5+D1Ok6NRuVH
g/5rKIbHZIxQ0Kk2URTeLSHCmZOg7umhGtZDQskpS2wme0r8Fi5OVtDvNmlvEMlU3p7y+7Ucj6E6
2RCUQgxe0GT2PRPTrTZqESCdot9GZoOOISCntyCra8P9AkAJbh9s8kaQ2ak14kZVfp7NtNkZnfdM
hoAW1kSK2RMjJN2Hyf/jhLRvZE0VjhERyZLBUhIn1d1cotsLilI9Gi7dEIx/gfDrtJ5BuXjUV7cd
DKRCu2sfFp0fnrkjehze+2Ig7mvXMz4WAqyPDRFoqqD3Gxm2Evogtu2FW4vRZZlYBxdiE1nWu1kk
xbEUD1WBtyXWcy+qVpgHNM4/QkUgHWypObk9w6zDPIv5jMCnAnYdl+8RF4Y83MLKJTYPaY+ZuiBj
7OCKtSUg+XJecigVsglVhE+IxmN1YaEMoDkIG2lWfOHm2shWRo4GO5CFOce5yDkZRl4f8qTAV64Q
6YN5VxdJvjMc1AEobaEmoRuB2qB451bqOayGkvTcutY6buZWilowlBnohEp006QfM76aQVhbNUA3
9MqTeJvEuXavheobwKsPCtsl9oYVmJz6VIPHuGFu3ZdV7xPE7eO2t/fKRGoX27WGEAKuyKy9vtWj
ODDr7VNMY4XU5Jei8G8YG6gKTYq1YfXadaphH9xc+bZMtLWcQf1p4TOOy6S9VMm4HEBCwuU3iyd8
y+BWZyCKpjATewdjqkMRToghwtxiXQQ80lNLRvkEvEZc1NdJAaE+B3VsP49Zr9+px05KVjLywrqx
ThXW88Ag7c+yq57LKd9lDpD/rIErAxnh2EjnkjKzhl0yY5S3MLHrOa4wZeTujYjlNBmZwUGlH3Cn
P+uGdcuEpW/ShORGNwTfTWmS5PI2zl+sAZai3TYv+pKGgQIVv/GinvpssrzACqggreABPy/WqdXt
22o2KNEiPGC08zHXEqCd3gsgaChSrqn7WtyjHx3hlj7jWAE1gaQLrAq+0BItHSnd4qchjIl8sJ8I
PF/V2FAoY00+qI0xqOIW3V5YkgiOX5Kk7aAYv4oQHwKrRwKLP3mJQ0SGZydQgV/t8trTfGd2HkcT
O+lZ9U0dlcGUfgwJH4a0cVR9gjFHCFaRVlMg95zhM6lGNCtb7aGbEAPqkaAomrCF7RCN50EV167I
MSRAHQHTmHkpg8GkLkbfEmmPKkxOqXxufWHdgJ8qUdtDGj2N8hfqmukBtOQYrJumITgVTLpuAeLY
mktUw2zzdkQMSPXah6LoRj+y4O6PQT60AocnIoN1E6pwc9a9Oezx9Yo1KaMeakBE8QBDTbfWaa0I
ZbiZQzPyXRoTLkopoPLxGqImSZvORD+4kXIvtPwis1oCrFmnYx5mlyJn4fG8+hpPLONeqrnathxb
NK9zE7iTitSImSDr4qE1QL1I3+UV8SuLZEeEQhBrI0iqp111Wp9vllz3sXsgqXfvG8r3+0XQnkyy
hzHs7YNqFF4Ab4HAetgC1scrRhdUCguoBh6trJPjEgjZXYMmRA92slQqKY+n1nvQ6MWNAVnuZtFE
cWNGIxUR0qtoTuocrCMqneDUYa3Y9GZsHUK6GRF22nKz7q2bMc1JqdbdUkRVUKHlqmY3ZUJhaMpQ
08ix3qiFiRidy72dmwRws5ZgfxV1vyJpStCvRgVSgn99SKoHmB0aeTuP1D/kJXPC5B9XyxmW0TfT
9txMTrNzdXirS5tiQ+446EmHCdoiJH/bRH6VOZXUzpEUXDgdaTTeq0WiQCiyi2MaWvtiJiz8szFK
QsVOl0ah6+76yoySXaiTL2RZDDK3jxYaJcltGdfvmRyTsypZfFnSXpRydJCe/fu53u5wlFlSblQy
P3vpo8OExfYoR7cm/2zdox8Nt6R8GVPbwDIJVmIBYo3Ae6NIPIPpQXhcN5pMEZbFhPoYI57kGQW1
GZlFeDX5xLq3bqx00jcaZnG7buySGx2iS1pSp07SVpK59SWA3IV1Bu6qXkstD59TTH8al2qzDOvN
PkRV0GkZYzLUXzdgdz1Jk7gtZDLXJ+7vaqZKyrJ+wmMswVwpgLBCEpIwdirJfnMAOZO2TJQNJKaD
hh3qiJPk9InacbaaPcNPkCzAPxvPVfOjBmp1KmOIgZzXAs0m1D8GBg6GlqQycuP9vWc0HnpTDmPU
AvMNtkrcZkbY/wUgsUUDXtauj7s5Xhxc+4C9HHsbWrDMEbE9526zDPKZiDrueiFgxgE+WWbQHF3r
AE+mfU3lox9p4hOS1xXSHm5bWjeNod30tIAoUBaT4i/SnCFKUZnhfj/i2EPnLaqrwRczMiXSvqGo
w4fQ88rD+j1jIa0ewDEy5XVdaB5CY7zv3YV2jiOI1UMkBSyz52AH8+jqYjuuiZBiOfshq97g71SB
sUJdEmnp48Fkx8alDOQCHzTy1fWhWba9byCB0sskb+AvdqEB5G9cTCZKQ+aCXtwgfGgKMpBuoTMU
03hyB4rChviy9fkhXVKpVUwW6lhuHeQZlBUWQR5P0UDNs004F0OFI3XeJDhDSeQjQ3YqpffEulvJ
8dl2RnukewBJg4OLm7fZzjFlkQ+qnOLw1tD7i9NxCWEtpbRR1vGMOMbSoI3Bl1TqDHHDPq4fCcGE
obTurhvMgf76blpVTbBu9G7iQP88xp6rg9y73Csi+4gjw7fH2PW7lX+qy9HFCNEwzliUYzjJyUU+
15q2lMQzgT/IX2w6cBtpMnEeUqV7A3jt4q2KOot8MT6DazQCJxd20HdSjSEz/ro310Mc5gaLNCzo
d2BBiC0L9yuckV6V5ZGumSPflqUU+Qifr1/DVAxwLaDyhrQPoeWF3VZzBm4VeVjr/bI+XDcwd+pg
FDEarR419/XIp1lpDoahn73Ouo1MVFjxQ0M9VZJXgblva+OQJSSBwyhOA2zgwDa45QtBP7zGwaEj
bkrtIvfrrL1HVyFv6kdDuMbRy8StVmqkD1EI41bTdhO1lk3vtZchUe+IIChGMnPpeZ+ji4awV9JE
QJFtyteNhpfMqAR6xVnV6+G7pq6JFELx4Nb6W9rb73bu3ja15u3IKE3fq0sUe/CszFOM1OoUzWZV
7QML+l3n1O+WMOh3wDBWoHdvCgdUDvh9/DKKj8hDaVgMerHPa4QF4pCOK5XFwXDRV07MZzHfGA0u
fjnppI6NcaKL23TMP6ouZ541L2IEZuzgB0c5vnsYqFUOeIy3Uzw/5KF67InH3AgCBlHhyWkU7Adc
NdxBdLtQpr9zU+iazj3e3rAmTExJJhuLo5zIOKl7RFBmc2/oJMYEqQQq/Xiq2+qbO3LZhNIrDGgn
ssNqN5FD6FjvdcAf6BaUN3Nj2cDhy9NcNuKrQujVCc3vOGxh78+yxVMRow5FtHNH9SUylatH4WKf
alkmAfE/mkdc38QDvnwdBpaVgi6UvP8oOotjmqLPVbaqP9pS9oJZxGv1dNmuu9kU6admPgFDYF6b
e+2q5QvehHHpBVPhqKf/ryGauOG6/0eI5gkU1Gf5+c8IzX+8538RmuZ/OZ5pWI7uscCZ4AT+8z/+
YaLruoA3Vcc0Vc21rL9e+l+opvZfjuU5qgrPVDNtEzzm31BNB2gnjrfY8nqup9Om+n+BasLN4aPq
Kp+jqjz9+u//tExsdTWXj2M51GH+6BzgP5voCr2LkyWeFMxz94sp/Nw2pARkUlxJ/Wgleio9ReHc
dinsGjud2g2ILSYaDaEZM9V3xmT6sMZGBJYSSg09rTbwkT7+9SnUwc++K4ASZvqX7eDkaZbafWvr
ZjBkyWfjxDHc2hhdSmD6N1UFbTsvKGqkZBKs6Cg2gXzeLwBiAN903amf3nqBLZ2KQ0EtDCL3kSjH
1dtdRgLCPAF03Ciqs5eXAIzn4TzMXoYiNytX7qoXC1tiFGuQhGya9GvWe9oQJiK13cR8F0KLqHvx
oLQhAuDMOk4C7SQEmbcVM8hqw3C3oS5mRJExeLScj0qZYvCk6BjXbX4D03fDn+BuEI1YoSMQKQYN
jwNAH20V1KlZ/rJs6z0FKYaUAfClpf4ZUBfQDsxw+Y2o4OGCqKZJF0NMTgvHBxxCsVlpWvJyk1M8
IYgz0McfUXDOoS7vQ4uyTlUXJ3X4jIX3O0PittGdc5EjpllqVzUiq2gAgS3m2LxYDWX+OjuKvI9x
hpr6WzMV51ZQDEmS+K5oTeTHKvMrMuP+GptUdZzMbnBGVx+VxyLW4Ll0ZMxGUdNpkq0Q4LqQS71b
jxz9vhE/aX/1dD16HfFd2xUj9VMQMN/CdJxgtMUWfQ8A6V6y3Jo4VRWL80AOom/nwrSvTX6f4X7p
DFoKVjEHLb6g79/hUHcqeuVBMUoN1F32y27QJRoWNKcARSNGqYyRnzjFQ0UjbRNr2gJakAZritHk
TnOM+85FnBP/SAgIdf4dVl4epA4QuhJ4izaOWFg6SndMXOU5wXjOK1vjPo5RgGamBTc1RyUsGQ66
RG6oe6mmyj7p+fwAk1PbUUbvTqEDWVe36zOx+97rmNsVg1Bg6iyk6ubxZlbH6BbSsrcnAxdYU9iP
Y1bVrxAPZpT7XWKCXZ1XhIgqweIQgSAEuAIUI0ZDjax359JW21RiPAKEo0RQPXZLTZw3ReNJ77qD
kjvgPVXLPtLU17daVjYH8G8qpRZQWooI4oKaMVayt7b1QawzPVG1QaEOLNwS6Uz65PSuUGgy6orf
QZ/AsLi5OpDnt1OJW40oEBXSHeesVdkBEz4Lc6583I3AgM+J2n0miw36f0YYn5Kg44kPPYVQOaOY
5SZUtrK+flDciEW+uXfG1L3NUuBtaZpnG2tQ093g/M6iJD2NxbALF2hbmulgRtFHXwoyyVk3k1kv
xTfOwLfUOGYf7NpR53ojNBkz0+CkaFjUAVXEFUqUPLMaAykNcRtDS214gCZKBiN4YkvY1BFVTFTM
ysJSmYx6TLZjjwYO9t9v6dzcpMIFwwsGUbjLd5m75i4R9iVKa2QopxqNy6i/F5b4namRRy+7p9ec
zDhkKhPWHkAweoQpcuzQH5oLNeKz2QM6HUqBY6URgTQ963p3G9HMLYEG9kTGMKpQXyiwZnJCtOcq
bISdWvKyLKpP4NuOQ59eFAPzVsOuscQbRKBRD6YzWyEFWKjOVoxnjdFxIhg/IheM2HxkoyJQNvfI
PMzbwQUUJug8Y8d9MXOm9sQD0t1DFRw044Gi7LuFUSv93uKG8neui+RQiOxVMWmzQvwYtmTmqPtm
uFF71BV6AwfxjOo9RVdCtb5kjrBR81e9t3icrH2p4SGw6IPrgy/8jBr9dkhAnpLQ4EheO4CPLIVe
OCZiY/Jbq6rxnnwp3pqL+1QMSngwld59pB64iRALoc4c3YWLeJgSSoaRjdWp1pKneczjGiBRxH9T
WC9QVT33J6KsE1S6eK57SapNfrv91Ps2MGsKss2ewpjlp6Z4WwqqT4v9hm7BpVLzB9AcD73a/DJd
we04FP3BGd1zCHiXm1PAUJiumtodaMEDW68n2FMKsHvXpUQdCz9aVNoaCE3U6i1ZeH0VmvNcxtpy
cbVuRi8RGSyjeS9VE60CTTkbmaccsmr5nJq09hct/g0odzqnzg/AQUzNvFOpAB1ybeM019q+BLR+
7xg5Xg7L1QjT5cEMmUP1LNyLSZD+i3Q+tgu2402XYLA0WtfUm62N5dCJUnM8c5YWO+mO0nwEbHvC
5yTCDF1XVPVqgyM1Jgsibi6gZQul3sTq0pxB1HyCm0iDrM5ebMAmt15t4aMMt9yqp/qhmCAhZQAg
TJPZAA0RpCwi69I25f2oxwj6dgD0wP1WcCcAL3Rq/bv2SvXcZuS41CVCOGg46IBFCGaaHm6hpxdU
hnBvIwn2LQGjM8dtMMW592BbxrzVQq+6MdTxa6H4qqaN8mLY7V6Y3tcAoX7fN67lO6mOzkkBsqGs
yjvFsgMtYr1NvOVXNoivdBYmssFkF01fzjdMStQYDdbxIr4pXetxTr1pp4Qqgp1ohWzFAtJq7psn
NSPEgQ017C0DC2ANxbIJbaSdXi5PTS29RfqcajxroTKD00dlAvcd7SmuPZTAZqYzMKjppSXiT4F2
nKa2oJuYxvO2zsCpLCl2jZP2I/vBvlvTsurVYwRhfTcjYRMvyLxmBQt0c/QWbT5mRgR0pbaJvgzV
8VMYPZsozrAQ6l2UfErkUea3ro3wOKQFRXc+u1io1BTETzezo95FQKGxZxnM257u3ckZ9M+wIbGz
HeFcIqB7G7NTNHAtKAyqZv9Low9zbhB52Fl5gW4dvyR9qhqv3mpV+2tCYgZUWvVsm81HXxvInnQs
I5Fp2AAhwVD0+WPSt7gxmA+uhvhKrRSvcCDNA6ksYqe0NOKB5G9SJ+bselIAiyxfSRdXWy0tb9vK
AqBroQiuJeaL3ms6gGrsgfLD4LUv9Z0aKn7lFojDYSq702rNpD7vSlXofC8iXKDUavmOxxTzPiI9
HEcEQolwUmqnYIavKcrVWePXM+rroDTeFdF3BHEtE1sWoRuXk9XO4NO8hLpkHwJtRxx30fCLqJSa
duGg4mCOL0iFZD1LBAm2lYxbm5bUJFRsERVikGpJX1yjwVOtuMSK95hk0EGMpAdFq817s4E8tHQ3
ReouQT8niHgviJdNFGA9yJ1M9BNGt5NXjXRNKJloWrQtlVQ/ADlR0JImCnQwoOvbRj/14SWuivo2
M1VoppRmZqL8jVWgD5iadjLfhLHV+JOiIm1VPuq0BQ9TKSt1RkulzpmpQXi6io17DeBWdpt/FYpW
IRXSInQnwqfEjJ+SEHrmPLQDajcSMOCalA77CmsQdy3Zyo0lK7gH5Lgo4f79JDG2dsraB2P08KZt
TSorTcZkyntTRDz5vUqVIFpimRPCgOOE/5p8uQSvfrCEem1kQZlVpAnWvX/38N89Nw26g2oG6oPr
e/M2b5FYtQEHyc/7d+9Y/y5sNOoK9iRytHcVGMR//7WVFVSG/jzuieF3sZsj7PfnlX/a/fMVkW0s
m8aFZPTn3Qq25/RiKx2iL8HUX5/7f/srtQhfPKseEaF2i4+5sbFs+/ss/fUL1o/KaphbhaF4f33x
+lwle/Chk7mo71EI9RAKafrKOK52tk5rULNcX6jkCFj3uhxQK0p28z+9gAjWsnXkKMvNsNhqvezh
agtDKvYyansr7GXdhGmJq2uW+yvWRU51/4p/8YwpBgyc6ZuiTBe/F/lRl2VzIftBWY5YfB+Dw+wc
PUfapmziQ17kz7q8oHHBCO1l7dUrpiKAh1j8tfcvz5mmewRnKYAFE7fc6I1VgnDFHXDOiQCtGqMv
WSax5b2jW9JdV23JfmNYInyH5Dkn2KtU0YCSJ9/zZwOSGAs7lAL+6bkK6HWOsB9CBwVQdFloiZZB
wRwlOydrBffv54dh8g5zpePVEhaBcOiRK/CGt+ubvNh+iLUSdwfLBB0RRQ0l6/UVw8HxVh/a43rA
tSy+rnv/8lAHxHNYgA3ry3kVVJRHkHc9xpANLZg/knh/ZPPiGuUnN0a32O7mJmilEOCq7rc+/Os5
xh1qzBs/O93NhyW4w+TrLm0ZaAhsmodX1dv4OSX1Ln5o9+MhO1Nmu7zCedxEp/lAI3iHEjom9s5x
FNvUOtwtwet48JG92AAKmfc0pOb07IEuXk7hoz9kQXHO3a0fPrZ76x6r6MPZ3tDU3g1boNf+EnQ7
JAr37/LLzkzOmLrdZe3uNXW3Z2nZ+Vo6u1dXOdjX+ZsnxI4vxMHp0aLMUf3S8I3LHrmx/eL8Gj72
OeUDvEihuEH0CJITUfA9x4bJAl/u89mM7R90CHBY0QIwPjuk0UZ4ZruqBQT5WCzgFTgXUIn4deNb
0lzM8sppQdWxW+4q65vTM+PLtCwnz3rLiaPRU7qW3kgPBDllEIjdvg/3UMtU5dAJ+v97b742y52N
MkOEjdBJ1WnAVLd8d3jJe0iZROrj3Xjgkmg4jiAllJ7z7IiE5/CDKy81CwfXZYDXuNeM+KL72Vm4
PoeBiS1lRVowuNywKCANyM9aUJ4An+0Bg9qzw0PPPNTLCSvXCawAAtHF3rzGyJKONwDIiwrqHGye
re1doO+Jb1DyQAWpAun2UfsYwj3PWvW2HlHZ37VQi3p8oQyEJ4IkPzgl/bX1y6ZbDc0QMHlU3A/M
H5nY8u1Vt1fsXXKyIyTpN0a+U68L69oFxLOXYDFBuAGya96D64jgZdJTch/da3Ny3Wse3rFi7fnH
fK32us98p9/TUrPQQMl3Cxzkl3nGata4IvtebzG8RjfioYSwtx0uMQDHZIN36AbnHMClaCu6XyoW
megHI8Xhx1/qHTxPTtjwu4m35Qdnp5hfwgdmxY2nY+7zKfZAGp4AFWTb+evYPamH/cTMesZlq4XO
huzA77pC7vpUbA0sFPOvsrikI0iH7AUNwhahqKy5qA9ig/XtDr7UT4jd8s7iei3b2/oSY49zWz7n
9Vk5/ZjcOM34DngZ6zH96Byq4mQxY9Qh1owTI3qIkdQL+31hGDtCHCsPjJ/px+DIN9U5/WQIANM+
qM4J6uUu3YtH/K9/UVVvX7T05PZ+YcDV2zMo0he7vvekTGj9pBV+1Nx35Ttv79tNBCZi3JnXDp5o
u+Oqa+TY2CgjU5jv6vnKeOSSie3rEqjfPi+KN2olH1p6HADJkaxss27PQMqXY/nj0RVCWPZBq7E0
vvLdcIFcioI/XP4atw/uG1jZ2r1ZXxhcUbyL6UIy0Liy7mO5XOIXfhwfyQ0Rc2Gd7qHH7AsfOFzU
DYTJ8SPHrBu5n2EjjVMsUpVDN96YCrpjj7P+A9Fl04tPRnIHlxBcpXKOowuDEqi6AX7YPPCkwLWk
Lm/cLsjXsyS96tznpn7y6m+wbTFi316xb9pT1Z6AOzsUttoDH5mkZ6X9wt3e5AMs9xGbu0I/DwT3
Q95BxvW1cT5q4tMI70BpIr19Kpr7bMY+a/poynf6IyDc7/T64j4uWtAgn6xwRca8wtjvVSvpFKSn
gVwcP3M+Iq5+vYLBrV4gT0Qg4tod9x61QHiC3JPZwQUofRLGFlPxb1fbzIesPYnlzvtwr1xhvT1y
XoftZ7J1r/3mNokfLH/+5g62wT/JkiEJEdzXI8h751h419Hcfxr3hl8jz43c5CY7LwWzJ3tcDscf
gmEv527m2HeGEt/ha4H4Zl6dSIqk3gSzbvlj8WDPoZzLF+pMM83JLULF/NLI+6wx9H5UfrcU6j64
VTq0R7/VQ72HtdMezYyY/Bb5o0f7iub/OjUlwjcoGBR7I2AQciRTML9hanfLOaDuRhXDX6CNajs7
2ofX+QCmJXpi5kzOXDjszzlbjnjmEEz+2HK2wx6ltjd3OsyHfObLmX2YSifuNYGUFstieITz6MuV
w4QTvU+2UB2LffnCZIl4hhyoVPlSWHX8Bsd3k7N9dTNWUka98mz2fvmjfFQs7sqBNr1EzGOmbmt4
SeyLE07TvL9IP97NR+XyG4Uu9ZtTJ3YcxaztuJO4HeXHp69UUph2reSEtCt3MK8yVa9fbxS+Al38
7NTbT+djz9lXnp17dKPf3I334dyz/HEdHVrem/hz/GbHhzHSylUEbWUQbUBlWYdZ2FUutFwJzR2z
A7jw5yHmSjE2jPKu1hmRiNNhJXZY7heuKEOLY8VFclucSewZDhDDuRwGp4tQkh4WP3mrfn8y8lgu
nC1asEFzZv1yr1wl7567fmEl7g4gMc7OfcHnsR74r84Hadi55oPjEbvjHZMCDNKrclGetYCLxH+v
6cu0/eYk2I/S5WPHabIunHF2+f38LAY/S+hAD5xb9abe00UtN9o9y4sF7LF6yV/0Ry5jdWZ5Dh+d
C/5u0DeYo4D9MGVxrpwLq591z12G+1G0Sz/j8kbn+m31aK8A8ZJu7yxlOJNgxuGPHmOGwUJOyjuZ
KqmzHphFu7d33kyMUjCkveKGqTI6lcuRfiRrIBPkC9OgFnDn0S8588uYA95Y3K0LcqEb44NfEyUI
4MozC2Vt3ykHvsr5eG+7c8KC+sGGiueMgPguemLYF6c52iNnCg2a24jrgk2NeYg/gUB0rJMnkIgY
cMjBSs+HA3B8znDR7gycMeW7JjlI7enAMMt/OCwWf76CVHwBwX+sw7vum9s6dCC9b8vlxJI9gxOF
jci8ehkwljoRRSln3jnjqe4+ylFq7nPN1xnoZ0PFNBfl2duJYME8jHf5D7V4l2gvenBw1/bnZXqk
fhBTeBXPUmCRObX5ABK/sazxjlNQnZO7FPrlCNVyW5wQGYr25U0oTrKmz6jvMdzQuZIb8N7gOjez
uCgPDsXA48QptjAF9bozxY+BWkncdfxdKw5g2m7yODku2CsUp9450NSiO113dy34Pfuppn2Q69it
aFvr8uk+kqRvagvreCC+nA0dCN52nG4j5/lubt7KwgdYlXxIT2+VasA2UhD5VwDzWNus70/wPM7y
5EPRkCHaIRkfX3O4oM2BsKnes6y6ww2ivdrZLq5MUQ5lifF7CrSZCoYsAtSgaNN3ltORjxkTHDNS
6f9xjrFyCqHOX+rqxbrYXoBpXU5DRPPD8FCWt960Nwc5DNzqUuPvxTc9R52GJghGYNDm74jM1dHX
q0vMcCUiNjGSViFLM/kTuXJ9HqKLBdIFSFXx2yXXf2FpdZ5TMkoGcLT/H+7OY7lxLt2yT4QKuAMz
JQGCnhQpP0HIwnuPp+8F1e37V9+IHvS0Iyr+SqPMlCjwnM/svbbG+5QA4UtFTbM8YEcUefzj9y+e
2QUjt+LnZrYdbWe4Ythq3vppjaS1FaAIvFRsUJl0O3lH0AyHOTtufTPquIWR8h9C69zy04fROivy
OhlWve0Ymut5HodcW9+kp5pYQ90tXjmveAKQmApm2uOms08Z5RAAk/KkR47tJl4BLZJTgGMFwCQD
MHXHUpAOg2plXMvfFmxv2ZXkx6E/8AnTcfBseSHMavodrldqN9QQK+sRoCxzR4p0bgxW8so5xb7M
k0KdQiGMfgeu02mcyFBwsmPzNTa/GQp76YHtHnBDSLxirz4q75XDm9L0fPKBU/qNA8wRi9KYA5lM
C3DePlP2VB6vFRNpQOlb89OuFRr+8K1SiUr9WGT+tDKRfU/jvWifE48/GNCibqLsNtcHXgprl72T
sTyaGCaduHbDbhW262wdoSFMLtGD5FJbuoKHa0thCwmmP7Q1WsToKFOQaKfmreXtnnlcpFSt7c3Y
srJISX8gDmlVnslC+uItV2Bg57IyMSzzd2OFIs60Zc1AIWeTAbFj8jUSAMi8aWIeT4gX06Gv9pdr
yjzYuQvYXTpxmPDNDXWvTU7YsQIJMe06Ow0nho8sO5sHGdNb9s5yt9qzaWF7Em5kBoiULhmaQlwS
PWQ4F0Zu7WLEBrZPVbgjbhH9Owa6mkXt2dKu8lslLY8Qon6+m333bdnh6lpJHlLvDO0dv4DHSV7n
3fPAplugH3olbIDEg1E7SdWBX5novJ+LYSXOU44czNE5+dGCj6+jILSmXTeO3JEe8gNhcjW9dWKN
FSYG9c/vsD2KYQCgAaVve2jDC9QNFup8KXDly3wbUD0bjlm4hrwBP/d4s9fNJjz/FSYqXRtBrPaZ
N455s4WX/QRP05ULz4YxFx10+RAz2QVJkQTbnrkAt26GLbTLj7FGGeKRIvsdMKS/dbqD3pNrkABh
qdtgovEf/S1NNylGXagVTmGkezk2yXVtB5Y9D+LWMBjWnZjUGbSMrD5XTfVucv5U7z3+/TagcwpJ
h6aGXdn1Wtz8Bzh32jecv+zZf9cljgzspgTV3YEY4qy52V2wKj8xfqBzLytvYBl5h+6p9Q7HmPLu
H+1bWynYmNCxoIFG9jJwK/Jt1vtd5Fnq0UfMfh/RxKx4FMwVfxPf6xQhl3kU7blm0V4fpv4hEtdg
eJzTV73Hkzl5Yfim8Qkw0UXvtMr0CsUTooOjQmjgJf2aNad7yN+G9yqllXe4gTklDyR7ONFxcoi7
s/fNkVtZzdd9u6o/+f/wkl7Up/bKIobIGILAGEYb/cXuSc7FuuqQdjpyXsSudMpUJ2rdikkbwoMP
ToxmWMXykjwJSAnpwkJtIneDzCZv2i+MRGTy/vu8GY/iGHK6uTgnFU5CGI6UBx+Wdwq28yM4ioHe
MszdgFek36HlDIx31At4193I3EOWpFam31vP4UcjWVeZAaFT7vR18W5vlA1nJpe5Wz0HIEFOxhND
FldlNCyfdEGHsVd5al9aouhIPGDTzuCOPaq9ASmAkp1px0ahRiEnTlrVKcxlhvvEZFPQ2xfpcJiy
HWsM4wHbghc8qd22Iu3TgzQvGMxdOE31t+Q0HoRMwikxitqWgJ+bDdIrPIYcZ46Cy/UgLorDxJtT
IeHDALjk7Do/cOKjFMvX9Wu+IwEuJl2z8uSKCYC3UAn3pacfu53CVPZ6988wxI7mRWKksDIvhYuN
FbnXHZKr5IZUoeox+x1p7y4V2JPHyCV2Adzz/Gq8Be/dE9AVOdzHTkX6zpbT58Q3iwBaYorTdslT
4Vp9UW4i4AdTci7UQwHrpbnzjSbAkdNjReQnyOJow2prkLY1iNWAYssrTijKlzMRmzZn/rlsV/iP
3OY1fuEUJUu4dgMPo3ar7aKY8/tQ6OgwMIST6PxeRo9G5PAuVm6Vfp3QjJkgZneW8kvVZdVbagS5
hoaPUZrmP8OvW8NseaN14vqjQpDARFGbFYg+anKvWAkv/18QEy1RFDnx0XKBjbsBYYI78gMTzsxD
OK5S5ip8LsEuM0jGIWyAJMN1dxxeTSQI1LTWS3aMvExYAC0mr35Bo1CQFIwJRl4FbikdWGbRVbHS
YdVmIQwiMmTVPeiWM51UEAIsZpC54vwld6vd5d1WRdBnengvWQw+UW7SoU+vCflCk0upj5HCvs7K
A6N+eZcvPTtKEjfiHyECW9owzZBO0+aDp0BFq8ot4LG2meJ34ifTNaT5c7gdvln90TVBYDHZm6yC
p7Sn9zTd9sU29kgsVtFzZxL8ttVPBWm5y+kdPBGRzHm1GV+T3+il+wTXUTB+d5QvwfTEsbfICX0C
q6ad3ByT6Z0YVILMNBQTnOP2SeLLIW/+IfiFN8MZh7qAiuOoVA5rcRZQanNkHKAyRgndapXuWDOh
D2J8gAKICoFTHkUH6ejxa3kntLLxBjYYW2tHkX+fq32zJodsIX5v/PKjeMAjRtyQkRyW8NbZsc/h
hWBXJd+mLxZ31QAHlAiKlf8d54qb7DKrOzaa0HAVOTkZvfvoDdYjkyJt6V7C517xOtJ+kDLfwLf3
tM929VY+M1L9auMHKi3JA3mF6SHA1l3slYaRMLlbxYzbwkn2Nj48Qnj73XBWXiySg1de5dHek4/M
C9rf2xfjDUvCipX4psAOwq0kxm0QX5MO9ZrwkAp0P7wCdIG/2VktfgQJua1+1G4j9cQTFni1PyUf
Kn1vgPdixRJb2cBUxznqsiQoWC+/lJ/lZ/Fln8S+prNnrnFBLoBaQKvuKW/ojsDw1ehSqvzEoLgj
qu0r8cyHRSK/BapreeIylg8B84V9iyn31z+2n9FT+VK6S1V28R9zbRu0lwC7iYavHd6P/1M1ZC/i
RsvWXEkpQefqkxW1qx+siFCNt8GB0YDp4jmUXJ3DbUUFwAG8jbz+s13NhPvS8WjbkKXbYdy22xEt
wnp5HbecJMED5e3JPmN1eiw3xTkxXwmHtDYkAcPuXCHeuN/sc/DOvio02au+yXdmbM8fLICM5bR9
Dl8ooSCz4mVYm+APn6wrgSUEHZOvy7Hfv5hn8juYi180TvJkZTP8XMUbLBINeZ/iZfxWGfy+a7fi
yd91yIFfov34yJP4gyu2hwVWxc96sDdvj7rE1/ZVraMnIsPORC3PzVo6J3viGLiReRT8a+oAW6i8
nlTsJXscyeLqkoTbHg+5/EpM8trYU5wx3UjUh3bwt7BoWvvRLKRjKwXXYFkABWSRMFlefjhoyy6o
nqghZROR+lBoQCfxRA3L3mfqJBOBV79YR9kA/f2aXUWHEh2P92cQ+fM1IZFgIKPWjCTjeZjW//zO
n9npn5/qAckisfzYyjkpfMt27h9z1N+Htn/+qQmAGmrLinNgWZP98+cTtVYwnO6j/7ba/Plt/qw2
f7/mo91nQ2eJD8ifjM1ph5eklr+P+vvP//iT/9h1/vmQovaLTZo0d5ifiP/q0GVRuyXqodr//Seo
ln/j74eChb3i/v3QMpNGcU1iXcjTJYz+vz+8XxxBf3/7P79mBxI+o39+/vcxWVpHhLUFm//x6//8
9N8/CjMU6H9/4p/fSfQQ3ErD1fTPb1hayz/y9/MCYxO2y9J2/v7If/zz//7EFkMVJnLeVk1AAcl7
Oivt3kUZxfBrmeFG+QS7hnCeusp2cV9thQD5w2Zf9lStOgHiYwwXM7uatUclAYiiDfeGiNSupP1L
NH0nwUd3FmddbYh123K1G6F1iwLp00raU6Or77bZerA5v7pWZowmEXjYaS+hhjlFY2VhS5hYQ30J
PpN0IuVU2CeyTWhmFFtenykKE+Ne3/Sg2OUaWUHim/ZWE8hkw+QlHWLyaRuQSFONBk9+LP+0PkkP
MUUfnzRbWSjR8R2H/yHzKc8W5GE/ObGyVWPbhW13DKrkGmevoF82OlOOgeYNC/NOaogxLEgtD4e0
3tg1ruUwuoRNttEVk7NLC67zh2zpe7PDHYtTZq9n9VMZSR+yMT/kItn4wefQo2TXcvpmDhxbvcz1
AuNKADRJhYCE1mEq6UAUGjNDHZ94EuSi69HKr0jNwHrXJTF/CepIOgC2r9wi5A0HAWK9UmegQ4aQ
dArT8+CbP1MLAzYp1W+UJCc5MEGPIWFVu9kbky9F2QdD+oW5D29sjt2xCRv0q91vmFufrJHzQydr
PXmsc+iFUbQppS0OaAZ9gna6hR/nt/mLif9SaRXSyiaABTCiM/Yss38cI/XW1P11ItwmGmrUURjO
EjZCdY4oq91kLUmMA4i3jOPer1E16upTZ3u99WgAgSNKSnU7MXuKYR0CZp6teOdl+mwQ/Sl2elHU
+FOn2kpHG0CBEriqvh5Kph4Zr5m2mPbi7rMJZJ9lg061xx1PxDUgTCZy5rE1IQlJtSDicQbV2Co6
v8yuzq40wC/jA7wF/WtOWBf54kac3mtW1sxB7Y5pqpaiM8p/QE/gseqkw9AUzqhjYkgq0xszxmCi
o6fSlz01hWUcS9MurOLvIlvrqinDIBieSovbdWqxLOd9M+76JD6O6IGcRoxOI9XlipCV8hw18tsM
/xAimSU5vUY/manPY6cUuyab30mB4EhRFbQyTe0gA5ActIFv9Ppsn0D2pSgvo3rJCNZ/eJJcRWmf
/cH6aCfj4rOVnqHSrmd5fBrH/tADqq2NCuXuYsVQ5NNkBnczxAGmYM6pbMYf2qDexuc6Y6CT2r2K
r6JxS7UlrRZvCjYb0KxC/ai+ZM3+rZKs3yUFL9dY9Vyy00EVir8ZKv5ye5q4vHr/gN2zX0nVSLyl
2CvEHM0y8EKh+2fErwc7bn+UwVYdn+YhLY0n1OQ1QkzUt1MFcK8XH0aOfAFLaSmxEZszu3KB77O1
mIpvrCXu5GvdJZELa53MeJm7i1Il1B81mSt64P9iXouPQ/cqFI65CoSxSA3DVTS22+GkWKjRbbCi
2S/4gHVrD9ziWFhrv6HIyCnI+1+9me+onSN0DLSFvh8RqVZAQoMuhrFQ5ps1wIxA0cvGmmVHalVE
3D/D8AJQIOZzKUnPIe9NXl3xGhk2gekSE5lI3lnBxK6SUOyuw94+KC99iPxLrVuoURIdcxQKzAmT
xngIU5TfDDutMU7CUg5Azxo6GvmchSmV6hBci5++BljasucRLCCzvRbOslPpkbkOTdh+qr/uDNKp
8AoxaxPqUhKyccHOhacXTuTM9lNIjD0B+gbbOgUAiFzyGqbVuyibJ8ihZ17z81yr24qCdgQUtYol
+SWwGHol9qMPDTTDCCWV5TXSiSOVci6G2pzlFWzVX328a8WorwLNwBxRhFdV1xKkwSkTeUDPsa3g
tkRhupYE8BbVkFdCT0C+9umXVFgh4ur2VzcYb1UpYa168pksYNJWCz+teo53SIPHA46m/cT5nUIF
XZUJuUmcSZPZ3psu+m3J0rgqRK/Wc4BaXbcJ0lluQWQPxSazegxPKajsuKlek7Ec1lB4LtpVYxIi
lShYsh+Rqer629BZF1ThW9p+AtzkrS7D1SommXRhkIsI9fdq9iD59TnAx3RGXb2oShmoK8VEZ+PX
W3/Aw+632bMUdp9C1UiwV5dV1zKr02unz9IU/EoucT0PT5ExN1Sn9gXZpwoXDWcce88SCNqgulKK
6XQ0TU8udNbAiQR/h4l52TIEsdD2wpa4YhKuHaS40FL8AXy3PcEftHZ14RPGOwJjApf6ItcyFbuc
89R2LYOQOnmUZ/WrIJakaADowOwKGNYC0t2kKeISE38qni5DAHRhkt7SfYZMxFx83OiN/LTf5Toc
nqFZa9pe6o6m5rNuklkzBL6N1mTERJsI/xQwcrQzRJ+mNn3ZKdMpuWFklGWMaHsG+ol1zrrCd8K+
s/ls2ZPk+ThR6SgM2sv81jUVcEydfFqjYQRgqXvZXxim0Tg6kU8uZa2AwUEn6DZd+aUkxvb/byeY
Kss4p/7vsH7vpwCb8X86wf79Z/63E0z+l4XVC1i/DBofnPZ/OMHEvwzZXvj7pqEZprKYxP7LCabB
72/+C9Iv/wsfmY64TlimIiz1/8X4RbzJYuz6T+OXbWL64m+TDUXXoVrzL/2n8ctWi9zyCyvdNln5
U8SAO+l8UYL/2sioR1wOqLmTpygDiK8RKRji0yLSqcNDrZywr6xMQM9uYFFMZWNCm+2DarFUOdgO
EjVvRl6HX0PMUBreA82gPKCrPGPa14jwJEgXHs9vPaG81nTzZ6YZkA3JPsRQxzZpyDa5iPWzRDaZ
0+h9Tz/Myn80JVJaQjJekrhxEQMSoypYzc44RVzu1nOmvg48ta1IsZ7FMfqYQly5QVB2JwJrkdac
pGyyNjAm2QK3GZBBjgYEVdoOmh19bqJ+56NghctUt0m2ONrIvEzUc17oaA6mnL9wVvhdYzPF8oee
hlc/9Xts3pQANvvUeWjXCWYS3OTWpW+hDyfEMprK4gwdBhixQvEiXa+cOAzvPWTlyi9Yato0zXVk
fdkZFFMxhq7c+6i5G2qyvmJoImJxAznIp1s+dW0/HOfkUORIyfQB6fCympxhGWCI1TM3mgadFIQO
Tc4cPkjG9KOn0jEOmEcLzUsyANX57EUjqZaY0ojfLrkYqcX4nzrhwzIA4M7VrsqY+vBaXdFTP1uh
HeNdBgzRsdZQiGB165bKfZDZ9VRsXUAKUVEYSBsyrVhTT4+rUbW+sz4614n0Sx3DpndfyKTSq6En
ZvFlq/42zfMXcCs8D4YXdOIrMYNhLbXlZeLL8uf6anbti5/pRJPl6whuAfMoEppjq6kZoRokJHQP
szSlTpxZt6HVUXOTj14vibJHcie+S3PxIHXgT+LjpM7wA00L1C1gWs1WXYiRR11iIlCBs/Gn2qPT
+2nTaWOZoc6jkNy4X779HlyvHrmQWUNqBtTd8HCBwmOtGVPkaTjeDoM9YQzB2tymLEctsGB9FQQH
I6VZ9smIkifkcT9TB4drxDHjanNEyopOQwdUcJUmbQSumnYP8OxuAvy14po7lVbBrASM9ibLhbpp
hGGvyMG4xWGcYcXzw1MnxzssyN09bRwQ06R4KVb2MFSHFv7aoY3Gx7EP0q3EDlxryHaaAuGjD/Nf
5zYlPG9ioDo22L9RulkxlFnyqk99r4l1JKE4ixt20macAsPRGVdHkYQ+FG6wRCD2im9m5Yem13Sd
7codj+9EJFgDLocAxmpiBDi8w17wg5xEqspaxwzITAxDpyaR33MpsHfg3p7ikQohMqFwavG+Gub5
GEuIb/C74Y4w6Gr6+S0EvOWGfX3MW4DBjU/HKjFLaXX9UiRQ4s1hYLI0dlsqS8nFsRpuOrN56K1I
3irf0lTaSySFcBR1NFZdRJ1dsG+2p8Q45O3yRZfj1crjYaNMPQIlstBAYLLawioNyN9miKxIbOca
ZIThAI4hqRYBmjY/EkjMYxR+RhJAgHKs7uNkJRcD9AtS6HRfm6J8MJUeUykueieOk8NAACPVm19t
DPM1kWzlLMrOoeohUS8Sx1oEX02b9Fi01eehjlicQpKje2JAVwXMx3hX2GtNpwOymsHaZFqFe7JA
PdJXAws1WtZRLd/SzhTYqfTukJbOWC/dy/ilz1n0KJgpzkodk0jCLn5UGN9gKq1cSmJCPjPzOEgQ
RIxZ4usJKB+l5CCZh74qM2jS375Z126lYIkpexvgcW/yp5eKnsjl7SDrJLfJIYel8dzq4E6BYGz6
SkU7rlJMtWF9KwKGVAnCArlE7mYPBigrwzw0VQ4etgyrCxXHtgnyJ60J/Q0x0B7VbnEg+mWnh9E7
FygK1Nm/RWiMVcUcH+SqdcJZY3hsoB8Y9IZlxhwZK2nOs+c2zz9MeTyRjzRcFGuRJ9n+V4YdzJVZ
TFh5HZ6U8FOKSVOAjlG6BlZCAEDKExSc56yWNCKiowMUStjGMFQ9Wx5SF+fuxeIxUA2WkENdrm1N
KHArmIpgamEXtwDc1Kk7WGMArM+HCClVMvqk8E3Cen2dgGOGk6xv7B6fKI5xJuTNSChjV5wVM3ju
JyCXNt4FTEyTU8ZWiA6FjGEQSzcxswyuA/kCC+sWDmi1bKMZXnW1wVJbm7e+EPl+RAAPQcpHiGUO
xAJS39P2RPNTIclXq8pGgD1WQuhNlXklUc9FTBRDG/Xja1gqGAXDZsvAMtpP5TUv5tSdEl3ZSvhp
D0bHK6KyzUlmv/GsPm8uYbFTfQrfrElsiDPFmYTQjw4rIesA3DhaW7+JoY7XYY71USPZEAbWcOyC
Jrz4GCHVoATlJ3r4g6L45K4xXmZTf5rUx7TtxwNzv9zNVfve52z6Vat+Seb0q9d8ew9XmY1lYm9n
a2br5oCEQGJi0zLWsvndYHVgHWS8xrDFqHXj82BjLBnAks69F2qU8ZMuJccAK1ZBFsWhJKx4kPpb
3scjdAv7YiGHdzR7jD1bqbK9xWWMLz05W7GO3qVio1vqGHLC6SzntsUAr5YeZd7Q0DPbt9g0k41O
krVXF0nryNa0ODAD4oxnIRw7NQHoziH87gR1YldOhivK3HYyow73XRw2XFm7KRbqaawHcFaS5/NU
7eqZO7CX0uhspOm26gGszDZlBteJCrrqMC6oaeMtK+BmYjF+k+20O6vLfya5+rAYCTJZoKkpnV5N
SkDDKLQy/NeGXqOrJOGX1D+a9skqW5xGGa+MrdIJl3BCUiV+T6Seg8QolnsplVaj1RHjYZNkrRG+
s48ZCUg+CW6DLMvEsTSsBurnLvxtWgIt28KR7YbUTLN6DEzVvsXtwWaEieqH3VpRUEio+MvdOmGs
P0xpuy2NILnoENAM2NR5HlDIjRrMPEoRWW7OXR8zwZ5GcCMZFnu9ZFRvtvUhKcyPMIg7ghiW73GS
lpDv7hHufJ8wAaQ+xkiKG4+mKeOxNMr0h3LI3rdBhXYpgS6f1LwYc6xwac7qS63mSD410TqahOih
bXmr6KpT10xzWqyRZRHtsaX0vyq0acXc9rAIX/VsVHCfRkgM+pkaC6grQ4+e8BbRj/C6wRVHOnW2
6g/lplNL0AV58wXRJ9hq0Pm2aic2QzZtyXLFGySGUzqcLXBKAJgz62F5ZEqisx7G/jZUEirjGWGv
ZLTMQ/MZSZc/7W0eNmRGkcEkoOZi7tMbbEr2llS3CMyDE1gtTtDR9xgFpmuMq5KHMC9iP7Co2fL8
Wuds3C12H2bbXDO1Li6LpgKCmNhmTLItrXtMDFgP9VSSRwTXEIiNOW6VlEWzYPq8KkDluQqagTWD
dMy4BuuThgEKj0D52QZFchgNOKYENNsYLFXZ1UPa51xVL7bxnoWt6filmm7NrEIs0YyvQVEep0x9
ExCp4M6HsPv7BD1fm61B5zIQnrike9yba8vPddxsXAWjnO0Va7wUWY79fzLfYUGgq8kSD3z7JUBp
1Ct4XkRNA27nu5HSRQKQmkf2Lcn7D6NodlLoo72Z/JNU5j9ypm+r6pn2+dOs5RWoCTaa6i4ZgP0M
xU/YjuwD3pgGXaZo2s497cZzbQsiXz6gA+6koPVG0mQiYZ+oTS+SrO9836DjB2k+DtuaAIPAZO/Y
QpbVKCI6vGOWBrt+wqAYDkQ/Q5GH7CUhA2yl1iPd51mMDcYgGByyFjJts21Hmeetromb1vjVCmLa
p+iIvQ7a49iUdz5QYqkebkoVCXZmPHLTtqso+sFPC491al78RtvUHXqvsPMPSYXAr7VMXvGEjV6n
nEqnFNXz8kFqmTxZwt6OE/CveEBO4B+tTEQOkdD3QqkPDYRrMLyoe6OKm5bImHQyHorJYt5m/nYC
bnywiBzLTVmydetbtsJyR5hKtKqwglh1eW8LYBL1A6ElHk/sYxtcRSxvJMXCRIM4ZBnY6tcGpif0
5pqfN1uF1cVoo77h90XPhgZk7nOlJ9vl36WhXiVKcxpM7ngWSk6h3+uJBT+Jk5tBClXCrQ1zRXID
QkUQBpKFfHow6nVeycsbBJVktia2gGiy6GACpSoKm4aYEJWpjLZTqzq0HrtAG5kEy0xwZt32BI75
WY1Omd60X4XOIsJahk32cz+qbpsrb2PTvA4IdNFRjUr1wS7giQiAJrmZvqIy/Cw3kxi/JHvazdY7
KI0XH/zIqswe8y665Unz3ujjmenwCqf8McROrI/htmyKT8ab115VT0ZNwYJUwDJIOVDN6Z6P7A6m
XANSor6CEj0Rs7vFbr6DFcsQ3+0ocSjoXWuJahgW3YdiuiJPH0WfbsNLiQNwNfvlRsq0yZFq9gFS
vqMjS9GugrqPCwZ+UcmcW8Ttxq+vYIevjc+TUkIzqOWS5sEUhCCN9iXbC2pKswDfRKcHnVCBdoyc
BBkd2Qvl8oZUrxXYLIPQERzPbleQVUqKD/kzLKOCW5MNvBjteM+s6ZFEgqPZRHsj6UCwqnhIxXnI
270+lxe5mi61arIWLqQtI75zZSIGoA1b4n4MSRwZDbz0CIwkQ12Fg0DErAPqa1AxJPIDQhySp5m0
4XKNhX4zpO61SfoDh9C675sfWUP9KuUnm2F0PI9nvtKjzi29eHphyL5PpnaWJuss9OonGR9rJbtW
Mka5RsUgiFKo8eqBQm9uVuCIvssATq6mXG0jeJLMZheZoOYBQBZElkw9Vgj8x3Hm8wpwp6ZZdq1H
axto4HNzzE6+Pr31Yfx3ZOYpwtm0eWskmYSe8IPoHcOHjCi6L1JzXNnQ7lnRANEpPmWNBF+pA+vV
PFqqFybphVAbrEFkTjW0W1m2s/ToocjxWVThE5/rryKQ7HX+O+NP2xrfzRY5GAfcnBBlgBC6To3v
NgRbP6vWU5/pT7LSfNut9Bm00z5HL1D4Mso9+xgTnWgMX4GaeXKMBnx5WAIRvxVx+dESjjaE+plY
JLJlwleBSqJR0FzItVf3+m5kx6EX5aHsBxSbgw1wQ/C2n0hAw6GNg2v6VQfecgDEXvJxQQmLpQIu
nNJUXtvWeiJGBqG8fR4pJvJSvA4aYTUTEoKyP3eJhikRsUn8kfM98e3k3hWhG9syMOMCRYqdex05
cxIQn0x0dw6MYHGAOxKEUQBne8kYr0YCFzULvUartnJLVh2NBZu3lWr79zgOd7GueKBYCN7h0TYQ
1nbX0Ub4NfMpgstl19pgHeJY3Jp9he6sYoYgNQdJfzfPDBov1rJbYjjWc/vAz52i56hadD5pt+Sw
ht+1SrRRr1+ixNdp23U8/aNgq8aBScog0SBEWnfJreJ0haXaEkwFk0cav7M0fi7DOvYCi7iFJM6Z
kQwPE9BBbNrSY821yWqiPE31Ep6gQQQwn+eSp3oq0f5G8qaewl2hGOfWfihjfEwC1W9T5m8NJnQT
XTGLueusE+CXIFmf5NtgM3RC2B4Z9Ys9Fg+VVlcMvshTz3REPin7Pn2K0PYNwxapLxM5ApIHDg6m
E1h80d6UQ+tJbfNOJs0D+Og5V855lF6yFkGhJHtKO1zyXrpkIsMTQ3h6Qms0Vo5Insj5eSJ6F1pC
f+wIG57w3MdN/mpP82OcKXe9HC1WCifY2yyBfRVFfoUoKyO6pimEO40Ym5ZCj0Qpr6AN1I1ty2Fi
xD52yMJjnOMQp6bBZqqy9jXUvHGs6cH0m9BQt5v5a5hdJDbJsc6NS/cn2+xihmRbo4zttFcl7SiT
9UPDM0Ic1KYS/j4O61e5jx+Bd9S6F3BG9KN5YvR4xozN275onol0c2vY2pYRnCiAqbQGZF/CyXvj
QdTYApe/K5enY8iUIp+Mcd1G0oNKCodZfNdB58ba34NvDsGWwonvSkqavNB/IMuuAr/7bVSTnEjN
SWaclvb0kijDQ89Xh5Eb//JhgaFackUUFIK1SWWNIuYXcCGnEaZGCsoZgtfVMExeN6mcKPGRPIYs
28bxuHy/qg7qutE/22r7zhYIbo7ATpZ6HaGKUXlTy3hRnC5s+6k+5dN3qge/ETj3Vk4/ADMRK1Pr
CRjV7uYntMKsyyPHb1SUa4TPKLHmhDkfzcrLJe2Ril7zL4Fk3vPBf1DUFqA86nRi82YqrOLe1ney
lUQLUTyVJC7SLifToUHinLOPiTZAkPChBdBMRAfUOi8ZT9bpQs1nujlXGwYqhMGLDvLWILt2Diuc
Bv0e6++NGC50rhRMi5HPnMj43pl2fi+axXLVk3K0mAFNoq3kIMCSlF9kyXhr1SJZjSAlJi37hpS0
H7ufoEJ5V/fPgKF1R4NLzyObeoOGeG5UmJtW3YzRLK4Otc9cobPIyKrp6h2TcD7dUM/dIvBr++Ja
NP2p4Fnep4IGPRmrNSw0a68LdPEkPZ6YOlPVERU5VMbWnJluFwU1Vkx9pFnWbwpqBc+AuiX4DNkp
eJXjzPlpwBxbCRLZ2G/aV6IOmNsBAQLKg+ywooXfJCXgSVv46qqD88ypNu3oAFaW07c2wZ7gTlgm
NPexUHEBWUHoCiCLnYEbogmDRzqCzxktzKZqyJLrekbmAYposw6XDOwwOqkhulml0h9jw776SqV6
g65dSRe5NDU8UfhIz5WdkmseBI+zNF51P3/2BV450SYNwqsOglFb6Yijk9FLU5BjqapQN+eoPReO
u2mHLuFLLNKH5hn+u+3Ik/miFr62ifJxV3Nv1brxKiR2dQ2tXkQtB1o6QLtX3YQk/y/uzqO5jW3N
sn+lo8adL07ac7IjagIPggRBL2mSQdGk9z5/fa/Efd2SKIVYNa3BxQVBSQDSHPN9e68NObSIGnQn
uOP8tNqkPkazqmY/pQzU26grYHoqd1uWNUcoHDeU2Zvjwisk4tGg3FdeZz7kyQtNhueqxwIAJ9OS
D1XR4s0K1S6bLR0pxkFDI7uREW2Mt2ZoO5euRA3pzD0cHxnbInPDJUUDRH0BnDE/x89WpNzBabu3
dROTgCxgXCe6vYzScm8mpcJ7IXCv5+MlwB3J2QCp5NaKUPHI+2b3LE9R1YVLra7sbSDZcw5cSmZs
GYvc6UD2dhIi2ACWuHPSg53Hd+SevEXdtCuI49oApw65UvFRJc4pqIb3VCmmu6c0z9kB5NMyMR+0
yHrMSfrEOKXRseZKriraIo0Chzbqs+eFLMd1q0Cr+0CC84y+ZyU3QczFVk09Bi2mp5S8AnaqAWBi
dEunKDLvBz1/DAg8tU7VVBxkgSk5U+tY55K1O2B0tdd/RQbxOllbR6U7JwlKSDEeZiFrP+XJWyuo
8CLUaXWXI2j7SLCG7LHoEX5r9rhvDetQNOV3prgr0Y/DUhfscK0KxL1fV1e5brAEf8FpaFinSRXf
U6NetUrDedkxMCk/2sZefcv+GmNKkyA5nkuHBa4IN3ABEmGnKOiHJWaAAksz12itQnuXqGKdkZQr
YFRZvrloOAUpN3DqGvuBpoOlEYk7yPvO6r56NfqdEFxcEe8tx8aRrz94oUM9TtP3TNmkMJThsVct
3h+j2RnEf3r98Mq2itZVmzyTkLuK855WEYoOfA4k+7rEXE4zRE6/7aPwVfSIW8fyjtTg70Y1XpHu
xlorG17EYO9i1T+a5ES2UkJMrB9Ez+zjVqgankzSefceM28Nh5vYWPNESRrCGQU7SDRrQN7UZXGL
KXYXZYzbiVkReKszp418lz6ZSFFxSybMkiLIIuiGI02uJ2cOYZic4S0IqhsCxpNe3dJDweGH5obI
PqaL6s4fknsjRSjjeaw8gpu8TQ524xWXfSP2VJg7dok4RahXZ8TlEpKpOWCRBlohTrWnOP0KWGgH
d/WCXdJKhiTEuUhgcse4Krvk2Wd9v7Q8+6aP++3QlRtfIAsU+n5w+rfEieG2NV+EsK8brWrXQZrc
+eEydqLXMXvz0TnYGetGq6GcjptVpvqV5mLOMDVUd+i6hrE9Vrrr8kUwplbDMyHuwGjBRC30EFO0
iBK4/+quDoGzyeLZHNhquWJiHQNMopuG+eK88nvceGlVH+BXDtu0KN60EKoXPcVqMo4EOt6Ejfzq
du6Dh0ZlsgH+pXmI47pnMUIkwaClJ6VZ1QJO96MPY1CPum35gAAX2zBpeW4V7NBtgScY8rckK/ek
iKEIHteh3tCVtfyFbHQsey6+fg0+NNVegFeekN3F+eEc3fTjxx9xTj9e+/BHPvy1H7FPXlhv49Gk
9UQEZp06d2GU6xsyRlxEn2R0nVkv7sx6AY2PlN6cbjOYLuQ1qOzijLM5P/vx8F94bTgTxD3KIiQU
4cOdETVQzkGWz6m2+oxVJ1UZf9j8cP7RlRKz6PRQibZrDtGMZJ+jX/ECD9Jf2UFqLIRXgJA4c2jO
LBlrSMlfPz8tSCz9N2FmAgDsWXjcPRUyKP8A3mik8P7DutFqj4vVc3Zm4jZbUYDdsFvoQeeP+c/T
eKbdnH8uRnx9PSULWVTxkiVcBVs8ry5avf/3w/m184/nX0jlk4v649f1/AdlgoKG+YJYRUvlgpol
LxbZozV0DR1NCPp00BC5W3MoMbEWJJYH5QXt1JLEeZ79eDi/lmqltndbvGTdydP61wTG9x4H4Crw
VAz9mXKcNMPvE+2boynjkQUA2XzoxLKVtYvhuy1IiHlMBEMcBOeNMvq3uFGEfM8Pin0PJMnyUOjj
uHJdbT1ODJOIbj0oX5iE41j39r7KrruwGIHswHyoBIPr2B3jCtODtOUABlR+HQhv1H0mQXbLi3xA
agTR/KJjExBNdn6UKaJSA8o5OBs33kIR1JL4XQDuMQektW7bj0c1TLcq6uMLw/KaQ4CFSIwlgd5B
uesyL2ZvvYjqPjvWZdFimi1dRlTnQJcBLkNFkpHdwcDuPJxmWGAmI8+53TiZOXrUjU/nkjUpRkZf
aTWpJinKyhoHfGKIvdaLG7PX62NnV6RsohqZoKcWBomcrMMXD46XJEhtMShkjXnsDNM8jo3P3W8O
F57mXE9m8S7TOEQ7ObXH1CZVN7OuqjB0tlzYp7AZFKlLpncZwxX0CnPlacM33aWMogrjrTaa9CrL
Wb9PNF9aUtwl/4/U4FEtGDmqxMCtuqBipHbrZ6zReKzMHF5PPWXXU/iet7a96Cq4bIrqYtSJeN04
nBW79ljiimZax6C/joHEISo08o2L4cqeEIsFRUJLhXJbNunDptOrfsH+XF4lVKSvqJES1J7dGn4p
KWWV46Wzgxn9blIimGixLZwSNXdmTP6KSl6zAqMPPtAlTDtGt0cjlXq/TvTsGKTjUUcOOGbueBnO
n4TeE8gSg+WNLiRBPlK128HxOSvtQBp1kVbMRG5yjDvjC/OdIHW8uGcBAsqAk0hHCaUJDRWsMfOf
CjKurLjEM31+7Z9fn39jp5JIpzbnwBymcJcVcxZbnz6Bqn5tnYncelyUfpTfWRVCRas6eoGDH9ZD
PbusteHZKc030Ub3I+E0cUo8pFke+kG/Dxucvo2lP+YYL0iWL76h66N8M1GVLafbfuraQ5pgnNUE
Xk1WirrTX+Y0YHbwLMoyuSjM8LJGOAf7F0Mq5o/QrAgdBL4aio5sO9k9Wbmx6+KmxiBtAObwoM4E
ATwTj3Wq1Nzb0k/wsoWBtcwUfgxL7+5d5iptUDd9COce2f+p1OuCgtYF21sYmri5VGM/9l5/pcb4
aw8CunLYeAqnPukp0hm9ukh2tLZZlgwuvOYyWPQRlh7bLK5TSBK0UTsTsr9BLyUO70gBXiUtZatO
YuM0M4SCFL9f+pJFmEzFt7YotqlMCebKcb1q+kEpPGTeZL7b7O0WpW6lG9sfbj2inUjYyqn0+TVm
HZ0swJPX+XDx7HCjGflwIJZBEW/RfWkd89aabqeAyyao/FOrGcll5KLZSAZvaRjQhLr8ABZpYAV5
FGkzMBBiNZjwn5ad9uSh0qZ9l9HbjfNdRT6953E7xV0F/dFa99GtTUhBXt27TUZ1WGYPY5WutNG8
LEvQLK3t3Cg92BdN9GLpp74D3RIqeha5ar5lKD7i3Bk3yFCROQxvWZG7+4oOyUkDx7kqWlpqwjAO
er4xHb/YTb4Xr2z2eWhAoutpwsqU9hyGZNzitL4UESvK2ti3NMKGTMdMS7YIclF8/fgGIIejCg51
Lsp8QpohSIwI+6vcP0hWcaAtkKkmaVyuKVCAjUjLN+lb36UkJq6lVykIq99WkXuH1nnYoT3GvZzZ
+qH0n7tAN55am4KLTRyNlP4+bAdzNcbak64dS9ZnRY4CxarK16TUGaa7i7wI3nWdcV8Ksnyq5ERK
X4EenJ2xj1ZMCzFCeWJR5WygNdx8ScUMHNSwZFhK1ibgT5uWnSFDjOFVqy+rgUoEMuznSDVU6ouM
68ZmW+bSIfdfVe1kB5llSNXY/EDcNfPrgXLCwhjVTjpTuWO3m91WdfGAYuo7cU5v2N5Ny7Y3nTFi
5J38HeOudUo5WKlNUS8zkOux46cfMDyoAlhy4o6S2lnTbJ4FBpRNSXm5wcSwHs+Rtc1wrQdDuy4d
mo+lhy4wjk370n4ONHPa2OwoOd3Xha/bXz3y28tgunbC1NhnTgVsY3ZC06FfVIELYq0X3NsNtUIH
3f9A0SMYC5+OJrbBFCrCKjALFxkQHvneq4dVOnF1OTBNEraea83A0pp59GcqOa5drX4xumzra8l0
r6GVZkQKLnw9w9oGT88X+l1gs2Y20mzWtc9G+7bcBY2F6SDJ3gYt7ol6GNkOM7JR0nWuIhuJTu5d
Yn85Wn6B8g1a/cKuK4veGdovO1BraVTf2lG4W6eobijL4tlR+jXhOwvcGLdJDMLApFOxdoV/S896
R2VIgRTBd1c3hdhHQTEtEIalpMSzcFE2BqM8wVpREwpjmu27U06PKQmR/NvOhe0Yl3NA2CPa/8Ai
sGno7ku0ByzUUFT3wltXRP+1ETyXwFcb8rCoPoMqYbSxoPSRFub5+vdKG/oFhqPZHuK85VSAQTXI
fj0YzWYQ7qto0GR2rdaz/hEvXglmwJTFzsosBcoVjWOaUJ7w2FKHTik2ZbaP+WbLivSR9ah076D5
b1kNSIsxDyu6VhiHkHl3g9wcjGygqatACXU1JtpK7y25FJMH4SMN450AikyrmJA0Iet25Sv83k0m
+guCIgl75yTK+gr1/AAauDtSfSHieQ6xFT3km7KMvydti0GpJmm7tpBydVORkBnvRNVKNnz6mCRP
pAc+RsD8idS78PDPK/PLUzXvAoJ70+QbZqKdw8bd5OBUJVOVX9QwR6ry6Z8f0ZxsK0vvd6PXo7EP
iSML5sXf6NOxiIPD+ZlDEXnX2dF6tAMPlJ6LhPP8dKooOKcJenAz0x+zSTZ0Dvkj5wfZ4d2LsvYL
PzU70QdoNERyqH2kEcH8LIR47jSpSQYEuSsOAA5RYBEqamw7oVbhM8ZCQG/amdNdpFNAYB/n/Bb6
wnKYvo0pxKMgL8kxqQC+ZBJ0QWFcFnz7QzU/lJrXbwJbezq/FAcK7l5KinjZYFTY93Ua7kvNXju1
4e6UTyiRNKB1zg9d74nlUNjA3FyM3U6trWTlMHplkbjoE7T7CWWQVTIYlKo6fLqjTR6cHNEDasiw
Mv5AFKWAhia/OMBRzw9oS8pFyxDIdZ1+BxetMXWRixCqY1thsylS4jatkjzKmNzqA3JHsWorpAIp
YSorW6DEC/0hPJh+HvIZoxe2rVwPqEgPPdsTtPY0LiLIFQkk3z31bdpT1lgcqC0Uh0a0KDoKUPem
mbOUcOPy0BWiXFFdcKk8tuXBGCAN5o1/2USsjtrUrw6ZXUP3r/HxyNanEXJ+UUZAgQR+NhW6RDuA
aFirDAiUHINDrCxqO+c3DKm4lfZFTvrvoZsPgj/QMGjr8Kr03XZfhWJ1/uwR5afD+VkTMre2EYuo
eqyuMwwoN1XHnaZXL4Yv4FfS802MsNrmndw3OeAcUfaHwLLcRVmwntGm9rpJ+QChGL4YtOBXMHAv
IQxDnxLgc5i2v5UOFbC6xOkH8hC7meE8c6A3U98mV7S1i5VSmxydkI+hZikV1SRnwHHl+fXC7nuS
5+nDh5XAdnhj3Xo9az0M5dswgGLR1Y9RihBag96eFkguuynjqq0pmBO3+f4/28WgC/OveTZQ8qrw
9VcXwz9/54eLQZAX49AQ1pkZ8Az0b3Xzn/+hKfkvBh/Hdl1yvgXZ3vzq/3kY9H8JYSpXOYZwhI2D
4f97GgzrX9h0iC5UwiEcFzfCf8vU8DHLhlAc2zIt3bZNngqd7/qzpcHvB0GZNIfXGROjUaZVeK3N
brO6KK+bocP+nwTBNkxR/4WeQLdusIzNMfRFxQkZWXAw2vaoUe6HDoPFVlIfZL9hoHEnbtVtMyJo
9O6qtku1IyS43LpBp1Y/uUZO//gv/lfWpuBxs6b+z//gWPzsyrCFYSmDTB5DKMkB/hjHU5b+5FJn
o7LCqUI1FW5iZBBkTLdw6QyjY+VN9d+Vr3jXk0/eWxd/enNX2bjaLYtTMltGXp5vw8znk+r/Gx02
vPHUbrYVtGXV5dsyQYZEKxfaLK0ObtHrwik0GKXZ0jORoP79u//x/Tlt7tkE41im8+v7s2mOi9Gy
gI+o+mRafcxkrmMno0udSl9DXrwvw34lyMRlWQMQ9JP3/3D9nA++ybe3uLwN0559OD9/f8pJ9G1s
Dr5NyYdBvLv1q2zW/dv6QliBoojawCdU4UtFwgZiRWZBVkFKUFCngWAWlfbJIfnzJ8IDM99cyKU+
HJFmCDzPLBo62zmEEz3CHJLpVnn5yRefvT4/eYH44rbB7YI5k06fiWD01y9e+8qsu9KjajAhxxgV
fK55y/BYeCzYnIa6kZ95x6nOl8rATN72Wn+SFSvlRJZM9KY1p0E7ziHCILf9+2f7YFM6fzQcUcIw
dYNL8pxf9dM1aZdUhwK9abd1+So9+hWOFrxYJiXscSbUC8EWPio+uRJ+P+y2YRiuMcdjWTqj1q/H
A65H1Cszb7eRsG22Ay4OPuHm679/tT8ddcOak8Ek9i979nr9fLkJVRtzhBtfzR8U7A2+RpXTLE9M
0MN/f6s/HcWf3+rDCXYs4Zc+oeVbNYYuwczdym+j1yKKIcxI0q5GM1iFwXj193c15R+uKyUVeR3K
wXj6cUAmQMxRfc8Njakb6ADpYDtMTphTZLrBtW0BVrsOaBpeFUV/30iLhW3Z7ZTDWqLQZLzqEtuk
iACKrHeMXZxIcjZaY4MuAPJU2/WUOeLL0mbFhs2xW3ta+F4BDNhqnnHljUO3zCr/vcZMshvjU4V/
ZunjBEMXZIDVXCR+c6O32jertMPdJ998PqAf7ihT4PXTHdx6xm+XLbY4x8jB428To4k3+hDemE0G
rMHnW2lBd9PAUCmBEKxl597XCRvGyBpPbMrkahjsDj0vvp6mXMy68kUrdeg9eY+KPqohKFIm7LhY
jK6Dq1ZNJYyb/Kgk2wV8nmUp0IEa5qVtWBHcqZcwzbSlr3pwHWRz4iIwSP7SjOjp719Z13+fu2xT
MHfNg5XNf/Nd9dOtGrn0p+j2NNu8JKWpbadDX0ZvQ87+t+4fpiinbkT7ctnjst5liBBpgr7DGTsK
LFDFFGmXfv6axfxfiK8GbcZVVehfsXXr69DMQ8pX+sZp7XxpkuHkm4m8d1tv54rvkaaCByJTwNZI
5kmtRNBhMJo1XTrSTKNSL5r0kLo1nkaN31lRioRa3bh58dC0l3oMAiwbUcyaEnUuBbPMpkN+iCbi
nsxAznCG8qJvuxu/6B8gHsYDypycSM1ZREoz7kHZyV0V2fbOdVCUOhlhXx2bnDwjVRXUeWVpcjNJ
6tS50TOPWsi0lpUia5O0os2k/AczCk+t7K4rp4DPyEYGw+DLiFAXbwyNL93H0Y5sPJHU8tVJUhxO
tV1XtPeWsBuSNwEH9ew8a0qAQ/FQhjQBRysxF3lH7CVOGUrhDWoXuzIIDtdu9VxSAnFfgsp+yWV1
sq17FM82hCn7m6E79xZkZBJT6FK7wz7VnTk6gt5pg89sUXXtg+ODlIvsKtySP0LssD7rBqrmOgnG
T66q3wcuZdusWhmKSXyX8sOSbqh9Gxk891FrNRv2ZtRMY222Kd97Q4XyAOoLlZbsk/H/j+9qM+va
lAfmieDXKxmsGUqLKWbaFY+12d+0efLeVs5xmKCHWvFT7DpfPrl7fl97KVsyE+gu/VcHM/Cvb1n7
bpdpyPYoAgAKzMACjkN0V6FoW1fPNqnYlHsOoqGWU9jT6e9v/vuNq5A/z8tz1xWm6Xy4cTFfdlHf
5XxdmX8pKmMTjSDqrSlGetjgDG92UnvVepl+cph1ky/16yjJGxN9yTrXpAjy8eymxPmkyMubrdXK
o8sdtjZTbLmJPw77OAufU/YMS7trGiBy07Fm8KQujqyge0TFqn/2aX6f9fk0eLyUYUtdsiT69RTE
oTbpTuHW6PNYBeFlWQi/iNfuzCZEYsyd2df6sZbiHAd/HXvU6xOF6T7o7+nfZ1gGxervZ8b406lh
PYzfW7dNnXb8r5+pLBE6hp2sIQoZFOUTbV04lr7pwu6x8Mf3rgaHV5fkzemO4TPvJU9YcG9HqsPg
4PSv8aD7i11tNReBgkoTt1BcKOBAYkSw3gj/Xo+MqyYU8shSpNtSxPMaL70qp+A9sAhSIDTb++Qw
n5c1H086xb95RwhEyP64pvURmGheYNbQGvEMZavGb3G/ebQQunYum8SAEKKwXHamBTAsGeLdVIPd
JGWXGz9lt1YL59mYWLpgw6vJD1j1Bf0yx63d9ZQiaOuTZEORWaxiH2t3a6l7YeRy7QOdgEKDCqxy
L91BNjs75wv7Fqp9ptUBybbPMaIHlH6y+rL0P1zn7Iyp6kjK4uygfz2Lnl65GNz6moJpvWyCYIcM
CkeshlOk1C87kkh9O7D2QY9BowXUQHn6PQo1Wvcs+LvW0nYsz4Gl0p5dsQGEaTzjfqduxL0e5V/S
ATthNG9mm8DZNMl3TfUPVZCoiyRD6ookkfWPAyizwOFpzOQy2yjofRGyovwexqJXT+h8xuepTqmo
xWCAEmweK0PUd1iYXv9+TZ9Xfb9dAD8djQ/3Wd8kveVj7MT1jVB3TEZSJnGmgjOiUlfEKl0zLsCs
RpXg6F20dA3qX1LaDx0ho3//LPafRnoW4EzSjEK6/Dj0qbGz+tFuazIbZLftLTUeLCPGM44utNTp
r9qoPIqQrES8UwwIiX6dDnl8Ld1ij9VqN/HBL70cNaNduAB7iZmTbmqiKtPg9s1rHEIZlwPQFRs3
96ybfG70ttu7voWjrXQUIiPrnn/2vlJthOUa3EfQ0fTRae6tUxW+JxnVdk8a101ie4TdOYCWbBwd
LmJ5c/KGbTy3+0yxDwyGKGUq3NsCH+rgUhwMxZNpec+0kh4cODmGXrhrpPpPLXACswzCy3BOZano
AelRcvHJsf39oneEAC7BGpgu41x5+nk5aGNMjL2I4VRZ8TNBLTmlQdLm8ok1/d/f6Q+DpMMW1oLS
BOdCivkk/7TwrJPYyapcr7eFn71HRQnfrsCtlZ9UHyBgK4CfpBaKpsy6//sb/2HJSy3MIIiZYGVH
io8b59Lz24IWIMNzZq8xJgImVQPyyIa+kSmhbilvJQ3E+E4Wk8Dii5CmOjt52ICgf5PZiaBeLbsN
txOa4eWI5H6dhxvPoQ/594/6hwvdEXgcpWmyuGBj++sxavywNLwIs0kW+LQ9y0NeR8+dSE70LJZp
GL7XMv+smHVetHy406n4Ga7SDUpzzscZ1e1AwZGhVW/1rj0KU9DBp4Avw9UEYMxXcJIo6WMmcuFN
N/6t4ak9DLtu1bsxKZW5dRrMCpd3AEy4QuaxmMLxPtT7Q6N9tgT6fb/GibSZOiXnBfDQh3k2hKth
Bx1jUq9yXLu06hgHZbBwBMptO/h34fhl+D/+W3765xD8vczH27FFwj1BuY1K369nw3EjwvTaod6a
2VXfGFeEaiL9zZwjg7O5SLh+l+40oNf+7IL9fUeuHJ0qKZcrJwQOza9vHNXgO7DMguCcmqd+tG50
ye4QmAOgzgGgdYw43mf/GQ94lB0fRnVk17jbkY/2no/hMq0dNDDdRqj4YpoI1vv7Zar/XhThA0o2
j4KbWWH//PUD9iNAu6COuaM065lRhfRBq4kQh2Pds+23IGR13Flq48BzRS9/V5Ca4WHyWsvKmKiQ
Je/myCH8+6ey/jTCsELmTLG7VdbHC7nxO88wM2xHY+tHRPei8tIyG6XXFGEYYvGKlgAmfuiLjd8R
IcDCEbkTRURaielpxBNj2OGdOQxveLz7u1b3bwKvJhU4O4CNmw6lIpeGkYYchBKmoUdQXchC85gx
L7iRftUoJCchst6rqWCayDqWcKHAPB44bvdUl1cZfuN1OFDh2ddN84zL58vUJvleMyP5aJT+61SG
67jTg22fBcNVojOtmYiakdGQVsAa4O8H7A/HS7mO4zAYS9bS+ofrm4ZsONqZA5EVHC/AE9KlLNwA
fQboDXnVfRi0N45WvUd4Y/7+zvof1lroTi3pCqkLpT4WscMIkU6J2XzrDIncRTTsdqHmeVvDA5pG
gCbC5aq66Lq0v0g86pumSX8sGM3//p6KvZRtCWfuRvw2MxRZMTWFssptHGI+tFLoa7EQqGdmjGWg
PyM50Y9jDmvfAkf3yTGYR6sP4y5vTjWXTYyklv/hLjcmDxVWy5ujfEOf4gdbQ+Xfo8L3L1PSmdeh
Bk7AhyAUdf4GhVLwyV38h1HGFZT8LEeHLmW7H04/K6WscQPCR5N2SpdAWExvCbeH0IMIpH0lPv3G
bIX+sJdkTYnLWbpSmYzjvw4cKrby1seOvoXl5H7Pac0Cu2yc00DRZhPi4EmyDhHzULpI35TgMvRe
TRkEBzl45dYfPPcUac/0lYN1m44+9nRE0HEPrLQ1mssa5whenlZbNjIIV4k0tQflgUoZgV6yTo4v
tXiQjzUlphqt7Z0RJE/1iE5a1lX0jP5rY451clMnJFPT+7WZAQXb3mwIH7Km6Ndhkfq71BjMp9iy
vndOYK97Y6DFy57oytfnf8jSvecYtz70Ax302C3VHO3e8lhGyt5+DAng3FP+8q68MAFwmlvayRZd
dTMZmEXb3ryhsVE+NO9mDpI7HDrnSZmPmOajt466ftXjhGjDe8kO4ibvbe0K/UNHmz5jz60CD2yD
hKrg++MhaMPTNI36Y53ps7/CdL/Ajsi2pswpERmgeTI3eWQlQ3s58qfjYIiDXbT6RdMQL9bX8VWh
D9GlmhIY/obKHocxuhc4zlBrTe7G1Zvxa8C6LR2b4ZnMdlgiLMlp4SMaiUXSg9lo87solC8GSpcX
EZPWpJKvTRqSQGhYIVjONrxC+fhajJDKg7YnrFWlebtOi5BAcSvpLsI8YwfWJFNFVB+pcJGeDs4a
EMpSJiZBaXnBqr5Nnhotarf6/NP5JQkKFRKrhcxCyPDIzB4emzwnLpwyyfklXRX2RYOHNsnC/jKa
H3Jhdf88O7/mxfBLu8oDwqU20axyovToXJ6f/XjoU79bFz01OWVD4BlDybRn5OGV14/hlW+Rytvj
myDBIc6B7AsNjZHW5IdSVt8GJ2f3MnnNRej37cX5GfnnyZp4Y4E2z5+utbyarkmJxZ5UXp9fofM3
XodJZO3UhJurci6bzLNPPx6wly1D1iooj1Hb2zUuqIzy+64eM3wMRmE9DLEZ7BqgHn2DHhHMtgVT
gy0V/PbyceQMbJDMklyJdfgOITfMpUx/0oI8P9To/kzCmMlkLLTbptC12yEvb7pENmS7ZNpJRz4+
uSERHoNmrmxQVvc4wsuLoK795fnHlCX+1YjaqwUWW3UaPLdBxv2JZUIFVQQNZhS2pzpeSRERzxV4
N2UCngBZarLvitJbAuZFJSOc6AZ3b3RDgalbD2MIFH0EmVs4XXAwRdgdvInAqMaU7mMyRskWpgrc
/8zwHp2o1paZ1aSsrdS2dobpcbSwvaArInMQQMqjEadkperuTSqq6jH9lswvWnWQwJ8AmW4Wcks+
PE4Izx3vnAbln9TLB1jTxAnFfkaN3ATflCOGG9kSXzt1aF6fn7F0hYquoK/W4UaHbjszJs3qUpaT
3Mgy/mYmyr6QqnEugJ46XN8WJhGQPd2Q+kvaa9XW1ucEhEI+zDXK2ZZL3Ibtd+iGTP1OpBkOge7U
5gXauomv7XaeS+pb5qzEoGA1xbxxF7YEOOp9caWNBhiGokaUfEAFjU6ISv1N03XtN3yvX7q2P+hT
ll07vWEe85rrJDdww2hVCgetxwLlFMFr4KTjwrB8mxqEKGewf7ruasSwUdakd1Pa3owgG77C287W
dVcMew1r9Bd7eATDneIbstZmASmjzXCXeGlJbkBwURqj843+77AZqqnZ1Zoff7GBPNTz647JKjcp
mmnZDQyrpsrrB8fSyOGrjHHXzi4qeKmP2RgSpTEl3zKT1KwiBqyRVycFI/MxAOblhyn84b69MVUI
ruCxsEr9XlVufq3S4cFvK+/BDqf4GDXay/mnxArDq6xGBpjC/lr1mcbZoPZ6wySDhtnx7tz5YQQN
T12IqK2EFih0KKPamRmZCRPFpV1h6OOD62H9DMPCpN+Wjw/Io+I1wKHvQ4+5tsyj+q4dAv3KtcLb
qu7qu2Z+0Gfs/YA/bunP2K8cedldRTLtRY+Kk+QQfiRzHpBORiBEL765aYVbB2fJrnfcLwM6ZfZr
DveiEXONWHKnY3b9Xr9xovtdp/Utk4+yTp4j2Y9DtU1q+0hbjiwhWFRbVTa0KfqqXDPgOZe2hjvN
RoK0GhBdX6PWG6/Pz1AGE+mGD8SetGgzDib9vKGOT0NaBNdO8uiC3Nukne1SGvPh1HWmfijQK+H9
lxOMB2fGSDD3uqU77fBwyINJfS0ugqMcZX7w9bg4WEUq1nUdATJCAQ8zMtvQoq1vjFDEGEAteSgN
VRxSx+IqlVNwfZ7scqysqyDq2eh7YjqeH7BzPuIyEFtRV/6lBXRZ+YSHWZ73TN7vwQnAVkblW651
Lw6IQAkqsJ+ZgS7wwHamCLKjdle5RG1tNf5BR+G5sjOibTLwgwYYwoptxMIGTKgBKDQBFYYAC+OY
6IgWhKE/hW8aSMMKtKE9Mw6zGXYI9JAJrl7nUu2mmYfYAUasg/qpQRKJq/016i4t5nE2MMsBnGIX
Ordi5itS/rphOb/KBiQpcmYwjh2UzJI1pAaeUYFpNMbmNIFtpBxyncwcxwCgY+5ZKEmAAsn4SQF8
hID1YgCAtICUDcYFbEWGNe09AxM5goucMLQuMgCSmj+LqiU5OBVwyWGmTNIKBRM1kyflzKDUgFGy
GYou9Hx6bEfnVDrdtNKTgqBTbP2ALMFPW9AVw5lvOcykywh7mgn6soYTOHYkA4PEtEFj+nJ8Y8d5
U5j0V0dZYYacOZps8UwOG0tWm69VzLRNER+6BvqmUzzEM43TmbGcEHQBtuCf0GdmpznTOz0wnjU4
T6Vj2whDwJFT0txkrnfr4AVaacOob2t8N0tNpP+XsvNobpxJt/Rfmeg97kUiYSNu90L0XpRUpara
IMpI8B5ImF8/T/LrmZ7bs5nZMCSWDEskE6855zl6yOitRqZxDcjQPIUdumiKaAlOtNdYUemSDlIa
N7i8PxPAo44mkJqaRZpK8aOszSujErXy/V1pWmuI0bDDu+UPgDiD5R+ZZUojKHuWKo2mnrboMSF9
NCheye5AEYKMv5bPJsA7TMlao6sNo9Y3C5LArLmqShNWswLWqqWpq03cXEfNYTU1kZVVlU5mgdIa
VRbAZh2K3NbY4ZUVnGagrhZwV6NXNXp++WmUcF99pyLicAnwoix3U7NhBwGJMgQhhn2rWmUlzs1M
s2QZ/ONIjglhUIkxbGZonrW7XLwYN9GkabQLWNpmrM6WSL70y6Ld5c6RSeBnyShZk+e7gexBNH9S
i/9GLQMcqCyePNVuMy0RtNEKukr+aESNwAARofMCKcNgGR0FirMOoSHaZQKM8ZX5WoQYazkiJu1T
gDxRyxRNLVhUWrmIghEVB3Sbh6jRRd7YoHOUuXBJpBo1PqKH+IwYMkUV6Qg8tqArb60WTEKEhVOH
hnLQYsoaVWWh5ZUhOkupBZddM/wuuQCm9ZzcCWu4KS3OHLRMs9Sy00xLNx8fdag5Wy3rVOg7GefY
hPwg+ay1+DPRMlDmjI6WheZaIIpVjTA9JKONiXiUwMhyXT0EpShLldad+g+1qaWFp5WWoD7uHLQs
tUafKrVQld1NcxJavDo+ZKxa0IqbC21rMSJzHdC7evoXNloC62kxbKFlsRn62EoLZaeHZFb/L2It
o5XoaVkNJHgYkdi69O5Y15HdKi3A5e9s4t5BlOtoeW6jhbpKS3YV2t0KDa+lxbx4tH4pLe8FbkQ6
jJb8kmhQnzItAw60INjQ0uBYi4Qr1MIxy/ZCy4cLLSSetKTY0OJiX8uMpRYc+yiPZy1BHrUYWWpZ
8uOGveDW05LlFu3ypEXM7UPP3GhpM6zvcNVo8TOW9PdWC6C7hxRa39CCnxMtk17QSydaOL1oCTV2
vR++FlVLLa9mEFVvBi25rh7q61T/lRstyRZanM3DK4n45T2vhdspCu5ES7l7LerO9EcCnfeiBd8Z
ym9fS8D5LDw+biotELe1UlxLxk0tHn/cnz4U5Y8PR1TmjOm8faMl6LOWoD8+ClClG6jTFy1T72wE
6wnKde8haVeo2WMta//rU0OL3XlJDStbC+BlTJeHID7X0vjHzazl8lP1jr2k+OtuX0vqSy2uHxet
s++15B7fHQJALcNv0eNj/gyJ/0CiL7VYP0O1L7V8P0bH35D0p2X9VNMjG0+ua8Lj5ZNr+b/gGX8i
4iTbC20OsLRNYMEvkGjjQK4tBLk2E8D3qbcQSSze5FgNKm06iOKPRZsQGPK1m/xhTCgPqTYqONqy
MEj/OBvBshozn7xqdg84TDnAcDqM2vIgtPkBP8efWbsh/HiC/IslfuyJogtEvOCNa8qjXzD1ph/h
wyWxATPxJi6P7uNesmnw86h5KY+Pewf9VU4j0o0MGVUAwNssphnvH/cDgxO8KfR3m+7gSwQn+ssf
N48f//gIn6xNdAD4ncenf/2ev24f31oZolwVsC1Xf935+Kr68XAfH/71eeu5a0vn6PzrsU2PB//4
578eiTPn7461eH89pH99YYw7kKB4+72yVELNrR9wZjh7Aj64TEd1fywhGR8fH+X6o399+vjocd+/
fR1SDsCrQ/nlcf/jZoxagqb+9b1e1JEfO8W3x13gcpZNW1S/yCygVYaI/lQEng1WgE//dbOkNNKQ
XHi2Hx9ypg9HO5ictZ/LI6CGdh83HZloYxOu26o5K9PAsIomcl0vTrfN+rQg+ESE63ryyF7Xu8Ap
ncljsfvPKRU9MQEQNZLC/c2FCKs8h/Mua+ODLGBBedEgn4HPgGsGjXBxfTpxWDjbomA403YBqeM1
magjAisrAxNgTuZuiQvWp/7C/H5tDGx7E/OXT+tyixl10Ge/Ft53KrZ43XKQPzXFoiHAMkXnytnj
ZvlHB12kdaw7ghVkn1OSr8M4fAcLhxoZSjAmeI94omdHmNtqan6FIG81JHzYeBYEij7sv+QpLd2A
CTZVpJWCADjE7eLuzMB5LXvERSArwc1az7h0t0mgYH9FMBVGhidS9Oe8JSoRfANZxqj9pAtoPQP2
RCBJf0uqANRN2a6UVwDYyptfyeuomntiA/SopaR+ip7JzHi20uqzt51NUeCO4vr5oZQId3FP40ES
1Fp19jFdGrqKlC3ChMKCxo5hETMWJmItFVJPU2qojagq/1zI+vs03AazhCkEHbGNfH/NMDJ49lT1
S5VpvMn8BoLb8Gb0DdgKYIIr2C+nKI1/Ypk2iha4k69liSSqWm3cbopm2HlVGZyiFm1CQm0kytHY
D9aHW4ZiH6svMfKtFxxnBBcl4dlAn3ICjDOrCjWSNM9B0BOwHhDamAxVsjabolwPSSK4PF/T+k9l
RwCMaYG3wonIGnFIaF4S8kKUqbxdELVgTzIT+GNU4TDRPok2Y6wlMuD7bbTvwuUDjWN29Wxi0ezW
PxVqAoPhqPEuEZ4lRf1u4G4+eTYBeEM6UO3YTXXJk3rvkC5xmLNkz+jpq8FDODmMPp7qULEGDP1p
s9gwOSovDfedBevNpo9kh1NhyLLUDZCziYvzqTRYyxOtEWGs8TCksd5EkN6wUSw8GsKK3p0RWLFp
mQ7wD8kbDc2ME4TUnJS97ClUd3RMsHgCagOkBpiv3C/K8uHs4uk1ciQu5jodCgNeC+KLZCrtQ+GW
9bmEYsjauKYOxsQnNSBmYZKIKir+7qUuV/hFJmuZtu25Zz7U+Siz7AIkeY3rduOP/rdJ1PnR/0XC
T3trwl2KMZZ0VEBLEROGbjKSPbk7V1Og/lAOdKAuhqKfzqrYuk4X7NC+Bus4s3+MualWnU2ASZxQ
7w8scGkrIK8m73JCXJqUA1HNFY1TXFGkthFE7bzJt4aRd0w/ElJSqnFkjFXOu6oenh0rJ9eZHwK3
Ij0MA9xBsxt51eT+ZoY0NOS+dc0t1sKZCUIrcgknCysO5tz8qTVgtQFZ0+CvQ1/HRD9fPktWyUaV
fDeq+nMYJxu+w2I8UckTXeUi1yqWehs5AKDRHRbg2uHVGiL+DccZI65DIlGfQF9IAu8Sj0CRcgk/
pSmRczotO2nmfmd0Tv66RrDNpdMO8cpOM6Go1bJL+yRbh9b4J0mq+c4JiBBGDVhBm2k4Jhl+cLjp
pGgtBYAEujmiOcSpoHeP3KY6CUUBJk3rq20U4bbA1wK0boD/uBjBfiZ+qRnScR0FafzaT/JP6Fyq
+tql7HEM5Ug9CU6fl0oElxhwUAGWYS3agre2fhfBEhwPzSRuXtTSxAWqYEfp7VwyiZ7gNmeXRt+M
QM9sRnMQH469F9g7o2nPXVBnl79uLM7GnrCosInxDLKE2Jik72CvFMxSd14Tk22LTIWcOSKdXMKs
WBrPFt5dZ8yGU4dw/kRDOa0tn/1FEYUEXcsSfFHBSaWrSWvntNEBHAom1qRAj2CUPjT5cVN63h5Q
qLFtk4b0LKAGU/nTFqlY1RLX5EgawPprp0p3myPCYrRFRlLsx1vM3rBVLU5rg4RdRkTj3jaHn3O5
xOTZK35WsTLCAABfIKwN927wB9eberCild/BnjK9HkeiRv2WcbIFNNz9Hgv12zIn4jQodkozoY/F
wE2dOH9UFq5FV0JoJbGLKQLgCqM+o3LeKSrYZ4G3PqWXwT7OK9IapM5NX74lFjlGaVK+L31KAD1L
jWgs0h27HIOXG0YPsnP2EVOvLcqrdn7ryIba5HHvbFg3f2fY6KwobtHuWPivp4VoWTfAp5ftgtba
lb3FGTXwzgz4mZLj8dbw55vjG2XquK0HqJi4odJVkQlv26VfGHljPgq2QylvweIHKGu9nJF6kq+8
eryOUQXsBpHFZiy0VdDPoTwT4eAZw/Qcd6cesnEFqZcYr3gf5UZ7b2X9O8kAvwW2Ino4675lAAt3
pFXE22pQW4ep2YY6maj7CmEcIGeMvZm4xDZdCGzQ1ViN2cljmb7JObShF9rLdmzVUcUYo2cm9WS2
D8mtA+ffSfUilgj9XArfoNaWGFUnYjN/x9JRvCgWSOs0K+0VBvNyVTHy2lbwuZTfb8HeDstBRdmf
UUT1SgrXBupDePqcy195Hlg7myCEtWTWBSRlCTe9BxWChdqBucx8cIY2O3Wtt1J9HQKLXRZUUdMv
wwnkqenT4DwFQbTN0VSixrJYtk0B9kh0f1dGAeY5y5uVIBvkubHpYcPZgqxfTf6TMVTp891MJkzU
rFf3kZMSH7AIkGGOO1l7nFvtswxfVCuL15oQkBzgzjMahfIVbXy29cu+X4vhezuE9RsBM8NlipPv
vN2at94fKOsdYM1B+GkpohMT0htOZm1MK1N/ijKO4BfXyo5SVdMhzpkxNF60HadRfBpJTl5Fv2mD
aa0ax/tWzITvIAJkSgK+QQKZuvl48rA3ECtmMEpywjTdW1Yzrj0xLjeILBFcXrs45CUl5MwP2gVG
vp2b+IdDDnie+upeu3F0ZWd67Sc4w0k+7BlBCeRo+WfvEJsnhzba2oX5mfW3FBH/uYEIkObdBUgo
678caWVcBse0GOyVM0hrkybTwRSEJs6tiX3DGCDnsswaUcDsCkQ97LYoO+fGxDuuRpYkNC9lFCYA
0V2OdsoUhxfu0bR+Q4bYOLOSqPAiAQUypMEN+x+WrK4uKPirIxgXhjAqDk63HMa03E4JZqVsXrYk
TLjPKnV29iwB0cztXvXji2M7/XVOW5MriFDbuiLzLCq4usL9O6Ddi3fSNINz3lDDjuW3VucfWAwv
UVUG+6K2fnm9KQ9BKmFaMkaQk9y449DuzHlQx5x90xOIbZp43z4XU/SBtY6BqIctPiNDaJOXo6bZ
uIc+Tkp4Ov2AxN8dVnAluOCGc848YbL3GpiqgByyR0lvilNXJMK5J4njAHUqcH3XqU2oDxMRgxUY
QpN54yY2gbVjN+wXwugOSHkAF+TWOvcJM5ecFGPrbiWjqrVTmfWhzRz4m+H8NW6Ec5I4Fp4KCylz
PBXBtvRhO09dUr+KvNh0LiPlCnXLrnYL4JZhQLIfesdbwHj8yWq6eQ2FbRJmd+BEmpB+uIrBh4pf
fIDgJrLqzgk+hB2qg9K4+E46T/2cUPSNab226LJXNXjPbeRzGYW5bmwse7iIzJi3xdAAFaBdPi20
s8hdQ5YETvLDYsR6sP3gRzSG6tI6GxGn8XM0YRaBpkKd5JoFxYXHRKWmu6OjhZiAWBv4a3ke5yPC
aRq/9JFo5bQgEZMdIkwU58QFhFmL+7Pz5u1YBtl6JO40bbxr27ikOpnTF7NbhWkLx2NiK+O193Ru
wq0hp98zteK5rGg8Ga6d/TSEGYQch/QnEgBa+z2sHPLUCVr74Y5kq5Tuu0h/1zN4xsCZ5rPtKzIf
SvIMkTBzUc/iS1zigBF2+QXURHcJ+0y8qPGtzoAehsgSLnHqZyCoOEkY5e8yBCf3Ih4YD+WJe1H5
1fHp5SIf1bRfYKMuof3eQyqYzzlvvauRzEywHcSrrkQ16hu8fmEHMv4N4eiA/T87+qazo35LLqH3
RNlIDLwJvSU7F7O5J7EEYO2yvIGcSM+sKOaX1l5WxmLQawwp6yfH/tZ0i39/3DC226eZ9VFXkuWd
mXuIUL1kRe2OGSia35YwnS5cD9SLrcwj0I0fI2NiptaKDU2MKg1kT3dZBoBM5WSAYghM/qyyhPuc
kXHtDSOj4YEd+wIDtMrRPvv1SJiEO5NY1cIlt5Y1UQsB2sWNXcp547lmCTqoSM8y7jZ95i+nkkHx
JrFMSZgAM0/TUKxzCA11GifeCTAN9wzdCGkNT006+We8o9MxiBBvJ/X4kTQjHO9p0flS5XR0aFgJ
UQIfETfYaotIrIcYNrPwGSuKU5ZH9WvpaEbsSmJaOs85/g9ZxtvWqcMnK3Go32FHrHojjM6JXz5n
sUz2MQsGJqDzypX1N5bvnCJ2mWwnkAdrN+nnm6zmfsV+hCipPBw25ZC2q3hmGSScX2hRjYMT1/5u
EskRvUF7etwY7UgQ4sQfBsBScS9mGDIIb94U7/hjqroBF4GpjnPify/D6AMgP8HfktBKuqYDYipC
50kNpWQs682SFcV6HuWwrloCE2GDRIeij6ZVWzTRzluApTg1eMjQZXI3z6CpjVjv+EmjAC7Tp0TN
9CPVYZP435ZuuYBOQfYux/Y0eUnNUqT8hjG25yURJJvYEL9m26T+nfPx2NMT71JBnmPqFncwYu2V
PLLpFobVifQpaz0XQM9LTqFdOWZkRLigH0UTv8+dQXxOnxMTZiDgC32ym7yUPA5Sm/ObE/0MrM/G
U/I9qEZ0fW7+vTLwh072lH5nrl6vQl5io03Kb2ZCyasw/I0xYU29lO02Lsa3QqSwPSkpnCLZDW7v
QvIMgwMWGKYDu6xXyR6P/VsZxzXUcUvq1AFqj953t0nWDwei4JCuBGZzHU5m4X34g4V4swmdteXM
b7Zb2IehH4Ajd4gVLETIRVnqaMuevsNHJzAgeENq05PNYLiwnaPlj2ujwq1YjtM9EkJhdXOzq8gM
Yz+B8B0zSB9V9faR9bQ0HpJ1uqKszxDlIMJjrrVYPPtETsgWMHKWiJ9NuOmERaVvsPbr62CX1xYI
8aDa1/ZcITQgp6ZGZ7rLwwUWXU1WVY3oPavXkH3ZftY70K7250ganeMCTSXSNEzksyEEjMfG2Fdm
vslyBlfWxPzHDYdLWxjfp2ICJM8spBiiYVUuM9SqxRaHyphvi/KCS21k7VlUvb9GTVWw0GSJ2gix
LaWVbLje67duucom8Lty+pZW8FdT79j0Bec9sX2E/zZc6r3oyQ7Sei8pp8jb21RjOe17iUPeDS0k
l4xkqCXQ1xGF2ldsc4sqBRSTxt+awWBSy4yfJhU9D2GkKLH8a94u87E2SY8PZ+8UOVshOrTjRleu
vZLhl+UE/d4IEuC7FdENIeQStiF5f6yc/g/zcHPny6Z7wig9bkaWbHlW/WRN5u7mCDQeuE3e+RkY
W4s89MQ1TwD1yqdJDuFLw3BpntjXDrgXTuSRx7R5/UuTQU0esgg5xGDYrz1hWpadE5XDvq8vZrFu
YvK1B93XGwzWVJ/I/Yy9d2UkuBYcRuF4blPG6A2VY+G9xwa53eRMlrvGjKd1Uy8gQcMJAi9NOE/W
hK+hpTcxG3lTpThivwOuC8uRWhaReGsB8ccIZa/iuJNnQPDLoRiL58Drq3NZQgJvu7a9eh41p9tP
Zw7h5WkKs+CWJ8xBEmZrSQqFcer6NyqolherRCwTdwfpW+naxsvP8jPaRH0b7BazQE4xPflN5ZEf
27TXwVveBJsyPZHyjsLKi7U9ENBl+fzhxnqm/XeNkJGneGuypT9ywh3t2c0w3Yw/h9ESqzStjFUn
Ge/FGzsEFG01lG9RJX7FeZ+z5Sj/dDTtu6kuQ/LNP2CgxGckdv7Wc9I/o6NHXRZhfimWe8cfSSfH
Rbi1/fCXZZW3MH3MbRlkzxZ7si7G/Dvwqg4M0z2IMnZWU6ARS1XeraK+NiDJpxSyWAtXS1TanLPF
B3temiyy77bhknLdBre6842UwUI9XWT/gxnGKqUQeffGA/EB3jETvVgJUj5Wrd+wFSUYiygq8xgs
8mfrkdSSmHF2nGoXlF0lNlaihkNTpgMNOkcJdeS9DD+F11Z304ZEmAKJ2ZR1mu5gDJO1EZAYaHNu
BHQbdYBtJJL6wloEoKfH7z3pYCeSJO7AMVdR29TnHGfBKnUrNoQL/bDfIcMaHR02Sj2Q5AyDyDL7
HQpGNGQj8yyPzr7yIJm7zpQ/ZSqQJMQYv3KMxCae1i0jR64HavZPk+S/By/bxT9C5FwRkjQcsXK8
BXO8hw9aaIMt8V5NKHcey5YM5mFU+OQbzYSQ+4ab7wB2Ylq3v5uz4Z+aqSeJKBmTg2dfK4Ys0uDE
MYx7JByYEiRDrAyr442ct+/SC8ktQ/ewqxeTbBTWT5PtstCXDUShuObct/sA+A43+ej8qZmtMftL
wAYPfUIgafkc+rVNNIz8RU1p/s5b++6EZnyN58bfCrDonhpTrq9KbBgJqS28H97Pg80T3IU5vaa7
Z96SvKdBdV3GYSL12rmktV6P9dFbj5yVgiknubksDk3W5cfIjNoDKap3WXrTzmo4tJaMFDX+a+ss
BvmZo/P4TfhgO7T+e5iDA4xHme2mDKxgERgTdYD8AilwXwzdTwsO/htwo37HugyFh5INucbtG0XV
fCDjCSlBmX8tqZHmuJcHFRBQgRF8E3oZbVodd5xIBKIqKMGEm2Gwb8IHnD4+ktusAcMhvWHjYDDv
MlqBBReGiEijBGhwRjK31UL2TTlF/r2Dy7cyptrcznPww0O4tjJdAJP2hPcA69ZAuEy/b6xKniai
Np8CerE+ZfyWgUVg0DBCRyalxVwq8xIsguugB84ReBQcdoJzGI15RAxlu64KaHXwl/Mchy/XPMzd
bRoMpEo0vMu72mJCE5fhpTCnvTnZwTGnlj6oHJe5W3fonSwInio39lO05XHQlxvpy1x5JXqbOb4G
WAbjFP+EFYl8V7CnZAU1dYeltmmVjUtaAVV2TDtdS7HUh77sx62PxWtN1sITdhDFSNP9lvNeeS4E
WStWFx9KFFS3Aj5kMbfqMLhZdw2iCPQB0U6XkfdlLCdxdAC2k9saAkJACxdn17i3h1WXO8k5C8HD
z6q3dgQKcVqVZrp6HPy+Znp7Rg3Aridti2vHNZkpFc2mfq6i9CYthr6Lrda5kaoTT6bHS6jnIK9r
c19nw4WpfLNqm9Z9DV2WE3FrvVYlNUo4Ij5SGZshlYhfZVqXz4nXbVTV2N99Bi0rrEA8JPwdm7Ip
5FdT7Xv10de9/dZAgH32054oGvRT9MPWKpNR/tXJ44/KddVHRTSA68wBCRToYR2DVjhZ5rMyXHno
rCm7+Ja9W4Kp/s5lsESDaKWwwSvi/2TLdHyYvStg+mgbRjD7JvIRI9HkB4NVephYbx0JZXGx8CIy
6c7nShJQoHAIouSU177l+hGmvXNT9aJWMSCCilHerdE3s1nkuGXb6dmeRov5gGl/WVCNk3j0FZ9c
oHtcsBpj/jzXctp3U/1Z1Fmz8lOvcWn6ERTZ8/Q8BiK6tqZZsG54gZRonxjdeCeHOefax8zA+D6G
TGyW8caIBm9Na+0cmq5NMAHgbVuI81patLQpRS06OJKA7J6mzhoNfLxR9kM44oY72dhh24y3VovI
jeP+hycWh4q86g9JNUaEVrYZSOLMxUEVd3sbr9NrViyfNa/vxFflmx0Mct/QRz9lvJchj5m3ceL4
Sb0MzeqiA9YTUr3AmCNssf2B1eoSngpCPeNkSc4YGrOrJc5Ry3K76mWBgCS493lU3Ua3ao8ZePw1
jqHu5LuheVF22V2tLj+YTfUqHYPxM86cg9+2FDS9s7I8Ki4RRPLLNAcvDPv7o/JJJcEi8DRXUfiK
RvirPfojkPwmOzUAku9Wxxu+Am1Nxjs0y5lp3iVIK4Z/FgbdKbaKMztaeqxa7YtAQD0l9+peTQ9T
sLNuhtw9PyjAg2kSdgqAuhsqa5Prq4iRM7p1owTlHdqmkQWWkwNnztGTvkRGZd6D+Ni5O8xW+e+M
8dTKnczuuVPPVZ/n5xxzAY1nJr4hTMTALdoeL9gyvtMvqvES1rb/XaZ9xfaHi6Jg/EN16LFdIgaH
meXws5xSpItubR8L0f2gIzBPVss1IUjkxsQO7o1zderRk/OscDhluYqfx0m+VT61ni1iJiT6xmdB
BXJjuKdcv5+xQdyFJMoCRsjRTjtURKlIToos2VXf4DfqiJ2gZR151XIT9fTbxjKOewiPO6UycWgC
J30JEca5JpxXzsVVIdVychlg7Gc3GhnJgHk0sAXWgYy+tglj16jooHk2VYmDEfoxXtfyRx5SiADr
SO5FOVi7ju3oV3bbyPTuTPZcO7tZBYK7oicDwKu/FoPunqELtGpvYBu62JH5JWSh+VnJhkug5zy7
A5M+1YEkyENfXtkK3bORYsjvw5kAojhcV0NxrRaVUD/RoldZbV5MZv2w0IdX4mJa/q5l8h43jHca
H7/YOLdbW8ySjlasHIpQ8sjrC+mSLZHiGcSdJuAQTp3wuS3cn35EkFHsqlfLiG5tjOB2yMppF7od
TVvIr2nt/O7Mvn9iT0/eejqmzEnycF/mgH+UPav7iLtkxHfwzW0ZfGZZche4DVmUWO4T70lcHuEB
998WCqT7h9SGzA03WcVs6nGTOsIDmGqbF2hM62htsA/6lttNe3JzXvAiK81vfasGRGqxf5Ij8r6h
i71dbqjiUidAx2vHGb7EvLgZ9mZfEVOlO8aHtFRL5B3qLhKEEgf1r5kV0ZwI8xzDc4W6EzhHSy4D
jZyLvrNjVS8L+dtHKvSlY4RDNeAQkOP5LZqKcXqZZxdech9+TIyDXpKQ5FVou+0qeMyrSjSmZQ12
+jG+clt46f786XnGNK2lRNkJVEasINwNu6bXroMklaStwTVPLCWPnY54aQRBy49P3ZrrHbS4eduC
ttybFbLwvJwIoh9nzAJF9GMeZPIlr1+COqi+KiuMXkY5orlI0zuwdOMG+GBXx+EbU5353JFnjTwv
8O5ZGcZfxWMXMUz1UZGYFOD7fIvz5dwHjsc4JZvfMlIODUxmpzZHhEGbI0+jhyUqCtrm2xKywsJc
UOsAPsimLTOHADUbYIEh2GYDLbSDCLvU8vLFaacdYX4+/pIctO6MD7KUbHJnpOYbBVhwy3YXRaXT
VVerKj4ZNfi7xjJRMFijPFCR85bQOZJTwYI/nA2OGSrdldlPy3YI6GWpreeLS8G/qqtRUd8ZYh8I
u7+phZa3ziLr68zuoR/84YUH9jm3bbBekIdshiwe9yUytCfI0+EZ2Xe/YavJgjVs3VuGotgn2UAR
mKkiCt6iGz55OhkQRgSDzwmxyWWR6UuxkM90uvYzbeWA5cc5FYYzbfoJ6LD9PjtF9tZERvtG/RY9
mUYe75ya+mgs6bHHpQdJPTEo64kUGqQ5fEFiS4tLCMCd1Y64EgWxHjIvvWDhcNhAzj9IzBGXx42h
BMsePJDML7iPNdm+bQK185PlxHOVH1HriZfQOSbDkN3rLpSnsJg40wRtjevJt0W89oFhvYvfeTcQ
KhBEX2PDim4QRd4nN6jXueOB4Cam9Da03XgjWeKMA5akZpA3qf20MDfYljMl6oLxlTVxaW67pu0e
RIOTmS1claUOn6sT63mw859pgPZySmv5jk4qRmT3SkiNR86wiLawz9tL3JU3z9ZpbgECNRUrZjxL
2p5EZBy7mmceaMq7u4hhbysPhKKnvtNZiAPGMXliZBftp0kU22DCM9PmS7kJ0IEyOMlsMvgslLUb
KwqbdYV3DrdZ+zVmKr5i2f0zt634yzI8u31cbDD+j5ulGz5U3b/MtfDXk12NF0gVR1VJB3hc9CUK
GhOKaw/1fTaWNdcJfzdatvrLcPmf/81Q3v3jv/j8N6HUbRLF/b99+o/dR3X9WXx0/6W/639/1T/+
+6d80z9/6Ppn//O/fbIpe2bC9+GjnV8+uiHvH78OP7v+yv/Xf/wfH4+f8jbXH3//288/RVKCRu/b
5Hf/t3/+0+HP3/+GuArb7n/+n7/gn/+q/wd//9v6I/85/mw//u/v+SeH1HP+wwT3wErYBacSmC5u
z3+SSPknD4Khg/2U1e6DUfq/QKTBf/iSOzw4EY4HhYVv6qqhj//+N+n/B02McEx+Hiwihvr/PyBS
2/s3A6wdwBIAJGSbAsoND+/fcAIZK+NULAE5GxDs176qj4sgzMd3/eP4QDcXTreJGGQ9SWaJhJcY
yt2MSVMSYotao2jYkEYd+lVHYNBKDQh9KcpkxCl4vzKvOTkpoLOt6XEa1R0WEUW5bfrEUtaEPKxH
9ACnjlM5z+Lz0FXG1ojI3qFCZ4frrjpKJKDPOpTQ6KHFNYSDBi6eNc+9js5cHBKiwRPXdmhe12Vs
8uJd/GiTzNVHVhULBg4n3fr8F1cMTjaq7L7Zk3Ot6mNSCC19yH/YBnCu0AYoOTEz4aJIqk/sfQVT
Em2IELn6EjkWsTlEFHKMb8I2rtlFQVEpHbxajvNapfmJScLIHhudGftPyrA52pWLvauJV7q0mAgh
gwdss6YDKsFl75l9s7WxBFlR9IP6Wbz6SOKeMv8cpkV7LBinrcz5Dfg6mZ0eCvo+Jh9b+uDz7NTz
VlNDcMESmd8XE/5rSbrvYmE9G62amUuWvYaR953NZJtfJJ32Ac9GvAHY/bGUXFVSr74KIKmrgOET
QIBubbEVYyyZ/CCwMIkM9uBZi38L+Ttncd+zKN7QqtZoOAvoxv2W19BnNtIiyxoyf5v2r3VUQ7sU
PPdb0+q/FgwA18vU+WuyRk4xl1LlR38cElkoajGZiNi6I5O/O9nQrYIgi9fjEJPUp6qnLe22dW0z
VGBmlH3OdPfg1hdlSqI0quIy0F4UtvsWhqx+vc5tVohe8OwmyzZImz+iYljpNLO3zlyAD05aPMf8
IlcylseXeumr5n9yd17LjStZFv0idMAk3Cs9QSNDudILQqq6Be9dAl8/C9CdruqKju6Y13lhkBQF
giSQyDxn77XxHen6Q04teDTss9/TsyUfdRXK/NZHLeJEX3XWdYvMdYBcwLyPZU/AxN4JHnQnO5Me
czbVz7rM7suKquHc4EULmmzjeE6TGIN31/KPY2mRibyeiuRIw+khGZP3yqTvbpPQ2KEBtB1qQcmc
V7OaUAEgVAqJhUpUZrQ2mkp17NcRS5mSpMeuupMsR32UfMxf+eR9R1rjzPptEI+VkOwxk+kFKMEJ
3jZLEiYUByNQyi1egXWNDxLVCXFuGec4ERnygMJO7KzKPnRl7TLbG+SxxxcW0OkgXsKg3Zyn5dqu
iE8u1fEYxcGTRT45Irm2WoVq9jN2Ht02PKFzq7aFO8cwKdTbfWXVobG+jM5tubRadXbOVIsldHmz
lLF9hPi1w167yrU6fDHKdMss4SfdLT/L8iMlwYPvcI1zTBLBGss9xOON8lqzTaXWbkXiPHXhxU6t
WdUOrlAC9GtxTKHCoX/R0Ay1/ARwloFENM4IwLCryt1YRJg0CUNNUvfRsfys4RLdm1cDfZRHiuKV
uKZwR5snWikRoqsCFsHG117HQRakmfWPWWQr1M7RjNus5rpZtIXKOzfWVIPrDUunciOUoWGWVT0Q
YSnPxkRDUG9dsmfbMdiGRk6pOCoFkuKAVfXI6NSnj07ligP5lGs1ITPdTyjF2l077USo3jFJdnf+
jL3pijX5KLcirAghDfNb0xLZF7fZzzT2tT1rgXw3htp3O/IQFGnecMPafuiR7Km5WGEeClzt3q60
dOOOw7UfH3QjPpHkjfzGCC3s8v7G8dXvcdRHm0w3XyY9v0UBCYys2W30ML51skRun2LJlIVu9Lan
G78LSgnbURYdlsUp2w3sgFG19Snq9Pqko5TZArz50WMcD/2RiZZ8iQHGMTaQYNqbzt4I2vYwdtGD
LRskPQQuEa/scN2wa+uk62ZwLDu4xdlLPQ/8uiZpHGpkTRVI91aZCt9vwnMjIuQzM7GJ5WCVnM00
BQUzx1k5/b5IBnPfOYNk0GEcHV180W7Buib3SSXJjOanbjdIQ/2J7sJYKacImydOQv0eTIrJND8q
14kCaYaWNREBacdcK+btFMuOD/kwXdtYyw9KXVwMOaonB6kMapBsMwS06MLKTc52Tse1mxDUCRtz
WV/Rf3Mt3OEqiH8Si7ZhLaxN1Array/qeVeW/ammn6FNG295AG5QHjjQvvYyDxP8U5TK8RtwLpe6
148VQuKvu1VkscB+Md1i8gKL6oNq6AjaKWagGcH8pj9I5PleipotTAzPshsDhRz3ctZCHsZhEihj
5MUsy39mZsXcdayQWMdvSHuRHNEYSAnuobsFCkwdxT29mGQ7urS525FscAODj5YyX+5YVwzKdKnQ
IXyRQv6/zhtN+PL/ad64/kijn0UNGfL3mePXf/09c9Q08Q+NvBQbKgm2I1Mwdft75qjp4h/wUlUI
IlBLmCfCyPp76ij0fzCVA9WsqVCyl/nhP6eO+j9Mw3CAFUGbMVD7a/+XqeOfwEeV3aK7bzksrCAg
6WLmI/3GMmsnzHNV18lrPhgugml1V6ICw09Syn1QYggohMyBGkbOpopMB3sCMDitjcp95Hc3bF7Z
U6ampFIU51664c438mtkhXRskZXSLETkrHjExL9HWK33IZWDo2TgRG38PDiOvMvjUd65s9jgtx/i
3xCvzJk58xuTZv5gQnV1Gx6NCuPe+oOBCGC3TNyw668ButD9QHVJb8X3SdTmgbTO/FzYhItpWRfv
c+xyHPWNc65JB7uWofirDclfdWV/V1Bwv+hamh+MTmkJ3+utS52UW3Wou3t7ju9y4cYftLnUWzt+
evEdn5FziGiW5I8svbUnO8PGrOkNvOi47JkH5+0e9c9PWvUDtjpHn4lTWyVHvh1g6jgZ3UDCS9t0
a2k3Nu2pJNhaEjsY7XYCBBVns9RlOuk6hN6I8BRuTWZCtEUc5WZNpUH5gKlHENTRf/lOrT+WGct3
ilR45s+xoHH+pJaJyA5ZBo3tNZjGdteDKGAyIDoa2Xbw1AcqS2qUBcok2NlIifY0WN/bYvjhiKDZ
R26lY2krqbEm6l3fUy9vixaVkEUTuYr3tazNW2ylySMpKcCmLf2Zkjw4Dd98Q62IGji1GPrKHkOj
VFnNOFOOXmLCsqkOVIfIKw6t+Ca5zM4wtYCGXFgSXDVLNYWERFVRQqGG7hIeWzjpHVqzjdr1LQFQ
GhKLUR+0J8Pmu3SnewcYxAvtLAwg2DhbswwviVbcjX3n2WWUrKMRmkOom49J5KAso6/worfXyuyq
s2GkN3xVA4uT/73p3Uh644hQ5D8f43/iAPk9bGGoNkc52VLg3f7gLtlUnga6Vc01Nz+TYCpOTlJD
3Oxj5VCHWL5iX6cgTbPiInsRzQavreXn20oPTxSP5y6qee3Ixj5Hbb41COh1241bVerLf97PGb/0
+6kIkcvWHNtAPMTiGeDdv44xpioDEHBBflV1pfHixLzkVmZuzXCINqjF3P/ydktoxZ/v58LUswVs
NwxRf5z6Jcf/VNVhcd2grQrvFAK8Wuw3ioKfQ6s1QfgjspHImNxbxQmFB60B54pz11VZBndCfbQf
jZGyU2uo2RHnIsOZ/RkDPU3bSCH5OcWGDiBwX/gqckKixi7FhIan1OFgg2Oy/gvXfhmr/vUDca4h
/haGsKz5avKvX6BNQybEYQ4BSBjvrCWBSIUc/NLRaoarAJyrlahbCkH9TCZRzgYj0ameQNfjGn2M
sB9sejhTLRAUdNuMhk2p3S83iUAeS3/oiAcGQ4I2oR5TWe/JKYcuipZI72pGdo1PZ+fTsBuwSMd+
NXjoJzL8WL3mTYqheWpUYc+t7fSq2gizEHXYr+68GAlDb9T88KrFHZyXNnXALrXUbKeGIQBiS4BO
knC4RF6UgQkgOjMSJ3TpaTYeQoXqZtsgH1BqtSX8VhdfZjPH8SlWj8l0CKwU01WRD6tStPn1Px+3
f9JaEZNR2eHyaFhEXnMhmbFzv10cVTo7TCd9hfXQusWvx4zcHB4cs36jms3A28cAcWtn2BAC+CNB
XPmXkWkbTIDDR5XY5OBR4LsLlVg9JgNyTrI5/cd4VFCWzK/tm7U0lPEHZdCrSIyj1K34PS6ccaY/
494IRyIgyQAkhi1lJMotgSHGt1du+Sgq0CYpVkzYEhTl9Wq8j0u0EVMyERolXOUY5Npt0BOxw50j
DuHkzFEuKnNeE2t/LhB6R7m1VZR8OMgpqrbCytNrYKIS8+tvTP3hahhl/SLsB5SU8tVpzPaiav8F
26e79nzo/suhbQiDEQESOOUzriozZu23r9iqnUit0VJc2sxHj4qkHiN0p53URqoVQe7aPp0s57D8
YbmRDllba2V+Ta0A5tj9+h/NV76XU1n/9tRvL6E2rFWrZeO/ttaz6sTVSUrr13aXP/sszpT1b6+c
LFQFhNoLfKGusVr+HYJDdiS+Eof1vEO/Xv31lssOhhDHd6BcX76eAzfAHvx689FN+DF8u1OPiIw3
//Yz/Xr139vVfmSBM3pf+zB/C8u9X2+/PPzap+Xu15t2ZXYXaxt6o90eaad6KuZvenkB7QxCEpa7
y1+Wm3H5+pe7NKuJhEU+YQdwVXFL+E1wVgz/FGnACEw8PU136TWGvt7FkRArpb9r8cSt0UMZL705
/YRHkuzG9nlUhp99gUCyS4xzLKafqmytTY+Lsk1CGJIoblggfYLFwWAI3RYlKs0OKU8dJvlnH+xl
3BARmjZWsJ/q/FWPmK4WJrSrDtJhrQX7Ls/Iz8yooWjpzJJStgYcxlXog4orUSusgoppQuLrV10f
ivUoHwYkhEi6wFum9OYGq9sM/ux2bCmFJIj4A0ekO332sTmqvA35jOvr2UbkwDJR47+YnU1rWCek
10YeS+11M+jWa4Ol0Yp+VHF/7ec2SWQoR362dpdY9b3W63dd4I7YMpD5qi2JoJnV4mTolH3GabBB
FxHtsZk8hkbHBQlLA6fvu0jfnYzYaHMsS8pszto0GrGvBKXMGFRTX7guewUsLKP6iWmyXiUJvM2k
srbkq7uYs7S3abalOYaXGPY1CJqQ1iGiprQYt44JdqKmMtPktX5m9QgBvUjeEmI/wwZHo5bKH7EJ
aFDUqKst/TEO6otbIW2d3OxxCuZ1cFPuK7chm6f3lNx/8t0SA46M1oWKv6/rvxNlCo8J21qrpe0W
4ppxZ4j3BN6OX5TGvh2ptqHdWTkNegPFyve0gTWIDoyMtCrTEeLFzDqwTnSELY8rNmtpxPgk8Ea7
2Kk3ZoKtlQbMeorl96hKHzM7Vy5AcbdjIYxDactdoCm4hO2qgYvDAYbbZFj77Rn/XUfIiYl3JShX
GAmiOmgPtKO5vIcVkS/jnsRs/9hVccyonvNNtxMWBhnrsyQp2ExdzOwmYyhO7Gf0M8Vq0ikWwZXJ
UiTDKOwwqk9kRDsGxkLqpsfaVgj5G8B9Tbr8aZOancoXgfzSKjoc7nQiTRE/5vgbz7S1PJDf47oY
UNFhNNjGev8JTPKcKmj4lOix5Tq/QlJwzqvkRkoL2T4NoBcoatow6ivA4T4Bvm1qvkjSuO+GUqCg
xCRYIrHAXVJvWlZ6k1rcQoNSfIeuaBvU5VUBIr4tqC6tokaj0xS4u74Sgef62raP8yejL/eqEwWb
BmQhdUtRIJTBJDBis121gqE1ntIfCKaclV62xHO266lUgzUySgQjWn+lU5WsxKCeSdGBdqakeJmA
EutqvbOIDNFwfa5gRgTegN4kj+3PHj0AAxZG5yZ5GTslYWVXjodcN7zRH9ECJ6qXBTp5KjZ9zcgK
oOv58AI7CjY++Q5KuzGYbOxIQNqxWm9JKC9pkwTjtX+y4xTPGn0NBkTyl5E2TRMYjMbphq0p4yvc
JR2pt8CObDZPVc96UJu0MyEWA61RTmWZEwrM/HJlucUzk61dHLvPA6q9XZ4WZ0xKQJb06hvHEI2A
3HEORpJVKzMr6TUPk8YF2vymOHx/EizztsRssxNF5OMOBV1J8pBjoauw00xbAVu96cxQIdfl+aFX
9WitAwHZxK7z19AA5mcP840S2SeWQ59mmhEfwzcdmda0FY7yohBws0Zi8trbpKr2mOnRgbi0Mfc4
ey+ycoY17WWVARKCUIHcQ8VoeTJzxsmUVdEUi/ghRarY6yMyHRQscY0LoEZlYyYEE1O2J37WB/jo
wyne0dheyTZGp9Em70mPJ4AvkqYQQcLtK/Dlo0xIYqjJZ8Bom9Q07rHJmfdFpehH6eOijkuL+uwk
tU1oPbST7mwNmFpIw90TZtJuBaQV4Ek6rmSqGnvkDGDYKAr2d0Pv6KeMQrjbmrdITffocyssuQmJ
236G36nObrmfMgOdxYGsiw4+yIu9Zr6T73SmG0zaa2480cM7I42FWtOGRxpRznr08Wc10XTTK2KT
ZSurtV7MIezGBycYPoMuek4YOHE9NjrGzmofMquekrkfMCBvlLMbMY1X0lXzzVh3RHHFPKyR58Dt
fVyVxfQNKNeKQAyiblxs0IphveEyv6Lg3pY0xTpf73a2DTymgDXfZRRoCeJOdkMy+CsRKXsZUyEl
qH4kGxBkoRq5x8HQmEEbxk2bG/6Rj3mz1FFxjEX71CmGwtxEqTaZUtk7F4lv69PcpzBxb8fyFvfT
oSjCi9r7f3V58peG3gUPlzyYE8xdTZNv6lyX1kLsxpEYQJGVIaVS2V0qIEEbMdAcCyg/tmb+akHt
wo9CMERvQr6qWTWFZnUMUZi5yIQCD6ag+D5EmOJHX3vTTZAYrioGNA+ucs2bQgVIwiuWm+Uhutzg
TrVCefKpzm+Xf5v/X+OL+e4EvHc/TaA+ZScPJZzPfZAEMUHw6s9lG80wXpSi714rrqez3VT3BtdW
7kYFttI0byN3HvosbT+tOCGGCXrlVbZFc047w98Ybq1860m9X7ZlT1i0bK7hD7oiUWT7abbvCAY/
xQgRVpOdfqAwrX/omXay6GW/QejMtw4wsjNll+GizI4FV+2yd9wyu+WlfPVoh5OA8gjMeFZvQ3IM
0VU8oILCV7Bsrb/EAH+/6zYAoFRV1Ts1d1rPCfE/A8M3nv3SfTPnV6pdAkLMDt/GjuBqqQbheeha
8xIkXDJK4Y7vU5BuB82qfkh7dld1VXdjyoPMuKVcDEXv0Pea9qB2vlgtL1PFqyFK8YmTCV5VlNd3
YzALcBsapINaRy+EKLwsrzQncY2zUH/tAoAckY2YM1Oa4BpuEkXkG83tlfd8lmhWZv3DCSJETpYR
39y6Vvb6OOoHu7WUB1Hp6AfnzyJCThk1bz5l4QqgC05419mF61mjn+x6tW5ZwTtPyxcEHO+ey1X1
mmIC3XIeDKcqwWxh2kMMh0yvP4oCGu+81dLCSSuKwnwsEz89WIXoD3kXVY+pQQbG8hKX2a4TOv4H
RCnU/5oirqTqJCcYGMq2cgrzBdfFbXlp0KGCIlzlpahUZ1uXJg4UjrtrbWQKU7VOfGBi/vuLdBQU
g1OOw92fGqKJw/IAXVV99AuMMMvWhh6+dUcfugvYhtlk1qbTxvLcqJW4tiPePJp7xfdBvILf0z9o
ZKubqq/VM4nc7VWnOvj1glw5IQ9PP+Oo7TawV3z0wkp4xRbtrH2cgN/dgvXloH1myP43QgzFZRSD
cekLuK3LW8xaYQ44la4QRt92ukDcbC5Dh2ytikf7E23p165gTGfgxw3loNu4aCXN6qxwuCY3Rkrr
9rC8iimfuW55r2sBcfe8vEB1Y+djVB6X/bH8Rl3DE1KvSSras9uYBsyuqfnoe+p+82fOQiTIReH6
V7QxMXoi293krem82/xYyyuoQ9SQ9bLqjsHTPIUjSugWy+J7Q6L78i6mO2RrFp3aXcpy+tS6drkN
GfG+hRyVyzYAbCLURgR8HzgmIW/z0DQv7r9ZUcFL2Q/y3d0VtormHkOT44GdhmEg0vBbjtpweRff
wF+kF9YhipWItUE1eX2Uu1sOpvEtlmK/bKdVTG1V2VbyYI515QVcc3eWpdDOCfLjsp1QUkoIMek8
NOgkvRFtwc6MOb2YHsBG4ldMApx5EafEw1SV4qij4t/FhbXuIDG+FIijYF8BenQg1pjqGJ0qs9Af
zQqQGHjxD04ekHe+5d85IbN9NaSkQQC3/FD19Exd0nxOdfzFqsXCxg/14V1rTss/6hh+ti11DY/r
ebo11LDZWU7+vPyxLBwEhXNzfTCd9ipLM/vaapxMj8Ogdk9x3VhH5JxEqkOz/7AGJjdWANW8znad
GhZHN1WrZ50C37L7qtWC1cdfecHHL++0NDJXy272vXxvocbcusYwYHCTnbU8n4dkazXt8K0ccT9M
edweBmnqL5MtDssuFsYY0AsctTO8F+PeRB31tUUrcSLmeqnzEMWWjtaXsXrZpIVKVE+78M2RrbYH
qTvtkbgkb2okNssmexmOG2eKtJOi1rCJR+JkXYtFmgKF5L7MNbrNTaXdl01knKd2UNbLZ5dleKTM
M70Uucn6TMPDFkt3+laiXdG6cbqnzdGtLIF2QZa17kWxyG6EHn772qvZyOYjYL9TI1PgTqAvsPyh
Id4sCez8uZ/QlrRuwhoXBelHq66Wve3wK22rJjJhQqCEhK9CjVgvHr++HQBPa4ybDWO5b1/NsAm/
tlpr3fNAYfSGRjD1pJHiVZx/wFQ56Vzo352g6naGkXPIyMJ6duqI5Sl/VzRFI36eQ6zDVH+3HHaj
w9JQj/eqHn6XPZdukLn4nYVew6DT3lofYHRRpt2q7cCw1rH1rmh4JDHZVphdyU/WcqOfXZ02ImPL
3JHdgRyu77mqdo/IqYpjbBtgIVQWq5rQ9rgTwlXtdgRiwf+6i9vpEd+ZuBSgY1QHZ1jOCpZLzKeF
f+Zej8S0NQbLBCM3iI0rrZEYW+XddkraMxATWNk5xXPhuEgvBiyxfmXMLsNDnbMGRMRiX2yDVXUg
iIcEhbklQbO/Kal4p4xxAIxhvnR6GKx1MjcPeHZ1UOaco41Zym3Y1503tZAv/QrA5XITZDq6FOpJ
84+We0QGQ2pb7krTzLyu10+1rEI0mH7m/Xr+z9ctL15uDI1O89fDjrTdICczZN7ysoHl+amveY/l
7q8nGcaBw9imWHUiVlg7iaTAuxDAqioBpyioiSanGS9sq1hLS0m3fZK/5Lag/hKxAsLTOe0LmuBR
+JbR4WJCnKXoSBG0NZ0ovWq+wQ/OXLckUWTMk8HT/AZ4dBvNIdlEmDkTDHu+ol1qfcDLGPHHajhX
obutJlGUxJulHRcBGW+dHlFnB6dpfkE/Jq2XEKHqZfPNci+B6zwCBpH6DRfg2oT15bUqGGWFDwQc
q/CWG7LgwVm64YpujL5zh3Ybdtm4jar+LWqC4mSTIzCHIjQ2NjthVneZbZyhNDX75evhLGug3Q6Y
L5LaX1kKC4a46p+XD0d1tPQyFAJqycgxoAxoxWeCFOiEEsff5Xb0rPX4lZqmfVJjgF5Nwj+0Q813
panAguNWO0cairzlueWveTMTgYxyE3ZjMpuS1yGS3FUOOYeJQlC2BvgvfrfQiKEIlKziijTjE5OY
GvCj4ZGsn5qEp41GuQ8zv99CVLyKGAlKx9ISOeQWflzjOU7XeCXyH68IuPAWOVwxbFG+5ydhsqF6
BQ5/fp+vrZt1W3jL4yzSyLaRJgm+oj1qfnxoaBkekNfm24ChihaLClaOrvXGMik5xBG4fXOyCRAi
EQuhVP3QibzbqyGNVHSL2AIb+4x8CbtTlNj+ii40DZHSVXZTPbxEItrZReUcisB1PRaLAqeGF6px
7WmuWnt1LylCQqdem47UECbR1itLEL9kGY7QPwzLU6T/fWiaHzGxgmtn5gS1lXEVGM33dWHdpRPK
Zl0OL1+QzPmMXMCYhD1nXk0PghK/MkAfDUUPC4L44Lw2XqYIvYmfnsEv2vdKUYWnSUf7gXnMOXb8
66UZerIrG1fs6opw9jg2xRbPbLyJtKjb+3Z9aDoLgpFPqKXeJyMsXuSTBvJs+BtTfAym/qU1ic1t
YyM9wewuH6eRvMNoDKyLaRXGLjZg1I0djl6akPbOL3wUJx1iE1+2K3dERRRJn6UxlwaUiIqxR02Q
3zmQLvKKAnGQMLMuIWmjgwzE4N8nhQtCNE0LKHjp9KjkVBl5n9KrO2q2SRhHHj48m/pKNeFP0bAt
ZqnuhcK9jG1p74iWYDixTaT3XVWk+8ZITjFLZG+5yaRx7zaqxnJWPyPpyb0wZrj7dZPMjNEBPxIf
Bxh+Ej2rrgNVEOejpxTdixXC800kzQYKIrZaNZ6qcMrb/bvpJBoUeP0+NPTKsxvAXJkTH0KDhc62
YubPed3DWJ3VOL2u1fvBKM7ZLKv5dVNYaASmGi6BAv/TxwEHXn3M1yEi3WX/h4YzQPbw6bsSUCZm
jM5bbig5AZezXwDoyeMCGW3b+C7Cu7j7d1DSHn4cXQXUYAonYCrlmGJI4DSM5hu8PMpWteVbkNAT
p1qDsRK+WyMChPXwqSgHkxBB6sF8nNtrAxWlp7hj75mKsW6DST0OToJaE8l+EhcupDCfyZHNZZSA
i+7rZnmoomGBsTT/RaV8bhVDcRzmT7LcZIZibvwcl7v8Jya4DPp0i4UpXeE5Aao5FdeiV5+gxUHX
9dmF5cZR7b/v+f+8x8YIqYbCtUniFhiHpQ3eck9IHM2/Hi731NLeZLFVHgIiOLzlBtcb15Uqew6E
Hu9Cza295SarGMd8ZmxfD5fnnATzfRwGYq1gM/R8o+diEGfNKsRctWI4eO4Ca6IFaowrZ/7XRGco
CY2pWJtZJdeKsOVxAj9qa5CqNddJS4wkcJHpulEadRjbdXWgDE0LVN9NQ/Ei+olCjVAf/JaARyBW
xWnQZkXxyHgRzD1YpUVTltZzo5TvarmxmK3jooyyr6+kyxJs4KlLlXI+KpZPktScQz7LdVU5QCjo
4FclH2pngs7s4e2PwJYXru4ybHWcnZuCmiGNEP+e8lq3ouuRboNwgDcjhPQQuvh0A4aczEVX9aDC
BMcEVwpLJAbtzOZU03N8nF+P3W7mOXXpEcFhDmUO6JnIoBpWbul1db5NDQJlqBW0XtvpRoq9Da1k
6HdPaaAX3jifK8twsNz747nA4kB0W/KodI6LriWfpkRtcImnLEaGWRO0VCT5mV6hC6IR77wSQlIG
Zi/3dqa2dHdZjOmFeErypNqpMnbuJBK8jmXuBz2YbJO5qOPdpCVzk0yv41Ap54qe9KWT0QzBCnje
CA6WPSWAUW0OoarZRTKsSLPQLxEt1qcME9LJ6Y10k9xC05WPeQOlPkdjUBjQkGKXhqAR0lvCa49g
OyBtcpwjKoaqhL/TKniKHShkK2RQ1exmpU0zuxYbZATQdrBCJlZ4nw1JBvlczwg1zAJKyhByIdKZ
VxQvw4NOhXcrHfLb+3QYHmzTZBmlqf4htMadPin5fVbnVIktvI5Ola91l9ZNTQSTTfHlTXMF3vdq
Hq1jNMpm0idnDZ0YAlkQYpaeoqEsA7BHoaPPfHf3Ke3jHzDZysvyiFo8U8CCQSWN3WTduKZ4lXD7
RsXW3omgtbb40lBf6Fn0KkW1XZ63y54ugh5qR8tI6pc6q/dFEZuP7lB8q8dA37iJQU2paq2DPiKA
0ScTO79Zv5K9rR3LCCFtF+TNa6FN5kYGOU2h+a8YO9ewlqH9lm6+a7IAqmCqgTFTwekA8B/rV9vy
Pabz7mclNH4PA8BWViR7xKwhpZxdlGHGa68J7uO75cZoCCbQmcIe4ypBKVEW2kcLK5GigfkUdH7H
woCJBxyQ8R7rHvVf96VqFeeF3K4IiWpyoZHSbZUi1O+D+R4QkmwbRrIAPJVz6pht4jWJGB/CtFbW
ummNayhY4CYwtvNVN8Du03hc9QSMbSC4+549MQKl3Vjjazf1Q5Onf2U1xscOHM6L2yf0NqKGYpuY
kEsbiM7Ie+t3zBuISZojVvrg5ib9AZeA+iKdyGtkEoLACCo8ZDKFwdDXaxRc1JPVa9MoJjsBfTXW
LIlGDkCeBBZxCVMQuOCe/VUKj0uu3LZ5qKusOxGB7f9lJKQ/NA1Soi0EP4LzqvKlpsHRBUV6J6YY
0Zc0rrjhHulM6U9RaLRPFuRzOyZ6Y2zjYy275g487M2yxwxGTpuflzM9shzjBPXOHml1jfwPvxqX
uvwxzdPuYuj1ZXmk2Yj2FLWic2NXK8UIwrXhA289kNokXm2Z7uupyD4Hlzqb38fBtU/lt0qW45m2
KLVv07CPhExiiphvpn46AyxxTxlcW1YsNuNfxUHmxml7j/Zp3SGtgLNXD5vIt8YHoPXlsZ9RwkQH
bvwCsQjAw+yk+8w9/T433nSKlZgcVDidWvjpAO1R4KXR1+6+obuyNrJpTM93g+LJxaBsWpXzHsyl
BEqV5ZkGEbC/zLV2ZWKqtD7G8buTWltnCqdvLnHw2ygNs03ggM8q1aLZKWJsb202my2qKfougwiq
mW39pcSVTHZKPwR7pmeOVwCJZCALvyGAJBTHCTEtd6r70I0YXEz5uvjQK1MF/hFwIdBDVX82/erv
h8tf6XDSJDWZKhaNX90syeAsR/GGD3Lak3qLZGV+WNXyra81FHf68LMxib/p4QoHvZvCYo2Qv8Uu
E1xBBdi0suSOqmW2tuqAXmk0UjehvKta3wkUYk6cxiFhdjQC6JKMh0B17EeYm3MbpqhWwpiGJ/LV
zUD8VNv+s6CZ/JrnY79BvJPdpQGzJPIrlFWGc26fjUn8NkT1Dm1i/Cwi+U1NCtgZ5A196A0EOkev
/sLFT2vGB6w4FQeKPxD5mwQiYUlmEoIZSqQmGbRYTxpvtC0cIhMhmTEzgr1iA3wNbEhOhuwHMtO0
b2kUTJChG6zbk73RrLh8KRnZs1g895Y13DLO+dzAbhopAaE5o6MdOYhwRppOsa3VJNt0TUeKnLDM
U9m3t6JKn7TKaLexMb2negG3ydFZ1zRt9Ngojbapu145AJjqX/mft6QGjN4S2n6HM8Vak3iEbbGl
vjW6BGEEQjiv04w2FXNaumG9GXT4sYfIStXuAEft0yBUd5WAEBeCkDUoJYGWAzdoWoM45D1J6lxf
CzDNibkNdeoyhp82d3SFWTD2ulwLAlu2Ra7bt3oky6QpcstLgWKshVnYXovb90j1aIKFCzsGSu23
MMC5QPjCZ6gp9Ohiydo1GJXNyIj8vZE/AFTQgx2M8mIooljnda+BXe5epKL7K6fIzHPcNe91rZHq
COvD8+f6puXU5ofzTRZlsG9aU3saQDWBqcm0x5yL54rRNGXmmxvP02R/xKW2IXuOZGbL0rcEaQRH
QozzdRPDIGomCnNOUbVHMM/OKsYsfgxah7QJhawyXQ3GM1IZ6gpRYUNsUYuL6FwYbQKACiLtLf3i
8rGsAb45baGv//4FWz3dEE71ZGWN3Dhu0nw0UQwcjGaKOYTp0Snmb0U1blUSGUc1SYlu8enjQgPb
GL0pH8NJKv/D3Zkst66kSfpV0nqPNAyBadEbEpxFkRqo4Wxg0pEO5iGAwPj0/UF5b3V2WVmZ9bY2
vLo6IkVSBBDhv/vn94bqdz//ZzvA2bimtOe2VFhAZsJbDLcC202sr2yuvhrbENuCv/4mahPIPa37
MWCJhWvLUgweL10+SjHIkHK+tSPGC8NLxLvf38o4ne6cwYMXHrba2dJFATOvXaxEOrHC+e+bptoB
If5mknEd0hBjoUZAgi6H8aRV010eG+kt0Sb3pGGfW8Vl6l+mrPMvHJV0qikDrDGere/RzvU1FOx5
z5gqfcqLQ9O03rGZHPcY6dpTa0V8CtsWhdQx5/uqzM4l8UeudyWJ4lDFxMnzeWvG0lz9bKbbolOn
MDcPw9D6T7mhYYBJkmtXYHsgr0zr7iqi7Po+H9hW1csrxP+knWXIAksOm3S4FRBcz4gXHr2+LhQ7
WtBemjjeFf60gMUMyn0HUQezbAn3ldxX2dI/8nC3TIeCwabqxRwjaxUO5YZ20fp9mTx+JLEsA5EO
zoZqJVZoBQMEXk1+FvUAVw194agNkyL4Xf5G4SUenZgPlOd52wx5LKgBj5PBoVrIHoAVKqc9lkK2
L46Olh4V8Zq0vHHftyDczUSO5OPsT70unGULPzxgsS9OgqU9Zc9GEsCU3imS1Lzy8BZZI+4ifKy/
w2VFqY17smkmsBaxrrwHmI7uqun7/tPjwuKQpyfCmeXYgwyKQPtlfh9qgW7O3U0L003RVgmXuhBF
aa5ImHL+28ZlBkqstZ6Ey5TFSbT5YkLZCQZM2PvIH0MwzdGaEX77UQwMgbqm+INGw1TNcIu7wWO1
ZDrJowQVHuQirfY2IMM1jAAcAI6dn0RRTXANATloel7tW88weO877GKzNswUOI3WXsQiqN2KLpJS
R2JZsqaKbm/EXP9T52KhxxE8Zze9NG5LQ0Hv+JfEtBRx07g/TVUSwUYAaG+QerqYHbMsp38vKhkx
vC1yeJSUevmKa1gSvdmRO/CEQ1zfWlAZdXuG47DJdRInK2n15dWkXXLNU2D+ZLAV4mXzpKwbxQAK
f0P0UKcZnEAMuGTMOX0VMtUfOYCbcZUpJqNCsPETzd2PVbwo6ZHQ4FcFztzDafJjCi5qnY4+S2GL
WiJkP2EywvU3u2qmQ4QBf8eKIwRIY+YbvcybNcUQzanxxubEXvlec/BkhWq4jaRdZdZZB9YmdNEK
E5kvja0Tyyyubu17rGR6HTsbOmqmnfPYzO69jNoObRLkCin7XWW5HoPazneiUO3JSMKDoRfaNaSp
dzWS/z3nqGGvTcaMsuxeVLQFNlbcK8/K78leGgdlx9efbwFLx05bmGuzzqf72syeo0R3n3tdGdhL
/dc+aZyHRL72425EOnlMkwoB2JHmrh+rdlMTrfIqdBLX2Ku44oCp56C3GuruNJY6hb0zGVf8shwm
vmll/7KdTj6mNWf7tiicT2AIa6uKoqdscs21pYjRRMmvtOv9rbSdcq8iNb4qfElpOfrrohAAmzTR
PmU2H1jGH3vPj1ogSnaE9FdAAxVh+cS7gSjVkPrECbOKpk9FGUihW7/oggFbP4bhnkLc8Zgk2d0E
3+lSNZ5LvLFqPhS2YvKlJRY71zx1MZwLv+edSKdufCV4Qu0LfgoGTO74ypoFI2XYPHbCCkwQSw/s
IUp6JhufMlGn2dsIGIt2EJ1/bhLiqkvbYB/4EXQ/odznnxsKloMJeOKQFOPrUGCGkmmU7hIrJtvi
+ERwNP0YxjSiAcYawerigDEoqNjnKtaPWTiYQVG09S+UqquywjfNBlLmtj1LK04Facf21eu8/L78
ZU6c7tIuSrBT0RMLZt7BkJJT75v3+W4q/JS/7JQ9q5lBjc9OoJfaiquUcR/WWoFiL9irJ8Wz5mfV
SUetTSOs24oNjQ9JGs4F5Xte3dQnU4NAQ2k7HvJBWAeFaa9UhnGeWraZVe5K1iYLy4ndKZ9J9m3j
kD90S/9j2vt3kTMCqOoqTGYFA2fA8ehueLNVDe8ONHTvtxxoGeAWAX/u7HrMqBAx/UfohGs/j361
S4tsV7k1sPAa8rVWhS/zSO3kC5v8knRLXl4wmGx61xzuQIroVXSJYpndbCqoe0MfzvDmmAYWrXFp
IuEepFe+EQQ2LvhYToAa5MHqnPLmgtQsR5kykJFLjH8ELOulyec4HVW6o3AnfJbDNDyDdWEbkn0x
wlJnjR6TB3bABfM9PwzGUENegOFG2CeVZ3dg8EptCHgnG9AoQQ13XbYunSYVVDhOHvle0ZbFAoMb
pyWkrixa6hKdoHfWpHvWQMZpHEfks4p0uTvo9nOs1IUMZAFh17Mwf2FIaaKn2prBsXVZ9V7WEQMc
1/62GLM7pV+zELVZxdv+TpZeeizsyjgjU+nnglHLGTueOg6NRpGx3JTIUu/U9EwbCW6dkoPwVaEJ
75ngIfexfUdzviYNMSYISc+hMrsHS6PipKAPxmQdWuiN/tFp4JppLjNOnaFjbmNqerA9QDcolTDi
PCvZJpOG/J/Z5ovpYBcYJzd/GgoDqd5rv6BR39wam07fJTPbV6C7DLXFFl2vMcyQkvHeo5epPsc/
jTazfRzhiaRTM+0TmzPdCtGD1ZseWVtzQTeNvR6xJ2hfnbYSl59vAUj1NmXV079TV2iGXDXzRA83
XFbB1NTUC/TYLO8m0/4tkLTWoMNfCzmPx7CTwzWhLuhq2DUIXiKATG46TERMk1Pbw/c/6vkLO757
okqwcJMu2zOPcVcK4+We6buF8hFRZG3Ki4sFQnlmdB6Iaz0q9AwSjdqNPPZ2bm2xJZpGU65mgTzs
khMG5/oRDme8LaEzmRr4e9PPGYpMiJOwbMTeM2J/R7aR+G1e3cyZloFoLq6SZMqG9kTOsZ5xc5JE
7umwZcFgVAvHot4zFcOM2CSA58I5OufC/+sm8Rv/CLynoAWyrD+oh3JOPzcagfB1Qi4QycXPA+zY
yAiVfMLsbzy4HZBzcJj5qo5yB+os+1AMEAmr9tETD5TGxk6jHtLlRsLZ0gQOJFc6gWKqGhjGKR70
7N0osTaCoO43zkTEXLFaQeq2UlycGs3SDmwkq0jLPbNoY5N7IMGbsTYvSQOZirSf2vcasuE0aMOu
nUbqO1BSCfCU3rEcYm9rJPKpc1zvhKTtnfwoToM2nSnZcaoCFGdb3SVaOT+16TOQnBy4YOLt+mJo
nrGGsJFvYSBAhv0qHGwmYornAKxVfbRzzBqO1xZ7XOpHn2qGB7v8oGwxOk/9jxl06i5DwoEZ6jer
79Q5zLBeZdLUDpoRPU6z5t6TcHeeJ8XxnhAU+9e+mmLfGYwIZ7EZD5xqfvmyn9/h1vEJDq10+/O/
GETunGrGI45EsNKrMj6aoyEutQWoWhizWJd2/Wa1yroOw9cwGN11bil47akboYbLtM/sJbeZ4VbE
qSYKsHNfBh7uElvQaZbSpr7NBl0H1NhdOdCY5Jt6H4QdflGnCd2dsXxUY1otTTIRx6GX7SbslwF2
EorT+HMz3qP6yKNitFqtYuw8e/y2Rycz9ftiSFTQDCUIj0GuMRpb746c98VsOQ8U13qYpA5VZTlf
IorwFXfp+Di48o7Vgb8fEmgkaZWlN8aB/n2y2MmBpxxpRqIvR/gCmB2lWnCBUVrjI50McZOCxw9T
vJBW3S0d7cz4zfIrkRFbnqS9z9NBrPhc9AcDQeXoQm+zhOk/4puG+JbFVE4s/4vZi0IuornX2TPu
IBPjWesba52BtD1Zmn7GzVxtUEoBkUy5fq5ALJ5zuKirIuWSaFhR+zR274VmJo/AAdqniiWyFpnv
paPrt8ThrYi08q+vfr6n9VDU5sLauUrDPkno6snK/TMySv8Oyzvb1lOPscmAOjACpoXtyymDwqUt
YdSOEWI0/UIYfbKGZnxKJJVWfZ4RAHAwLHdD0Vzs1kxWKb1d67nt7RvYZ2zllaPeeEkMxpK0+uiU
d2ui6CHhUN/F9oy+CO2zm4mfMGZh265CZ17b8eh9LilZM3VxaMdRfsh1PE96iXkHNS58Fi3eaRMS
sBvn4721dAfESbskB6r8QMi2OZq6ER6zbW6J4S7N+zLwVBd+KDvFG187b3SVuNtKOV+Di/JrdDnO
FxMDlsx17REJuV7rc5m9Y1x8jRhOnsqZhxjYjR8chT2h8rXogfMndvuMGF+O3QiNklFBTvPh08+N
NgFcj2bfPZpDIYPZ9WcAnG5y93OTdAw4ZAzLeVFwY3yWhkYJdd113yanyIOMKCQEY5tpY7dP0V+Z
p/feJnQYM1sabB8mbdirDVKQiUxxsxv0H6olbRUWDHV71TPPyqCbGAJhGx7mTk9p+Y2FZu8WOjfc
VF2us4Yxnox9tkBMJvfeJxk0KJwIXIBjvWLHOKDdcEqj48FGUIZAZy/ysBSD+T8blOAbFsip/waw
xQJwgXL9o/rzD/ovuuLz/0Um/Ov+f8O2nH/6mON8j/iuZXqGCZPgL2SC6/7TMGAeQNMiaWfA2/oP
ZAJILd8XJMJ9iwoI5jn8U/sftC1P9y1wCp5ju6bJP/2NArv+K4v4L7YZ7LG//v8fZVdgiy9V+7//
1/LrUWCpJCwXlpgNbAtog7AM8ri25VjLK//3yOJklEzOp1EHkW+uyGIV0R97ZiMbbUl4wJ+HZwPx
KKWsMTS+MQ0hWj5hW1zp85eJLkhAeJOwR4qKdD8M16HmEn9R8s0QkrzQ9d/e5v/qyXr/1bNF9DAs
i7eHcDuQiX9/tpVNGMPzIp7tqB+NmCZCwPhX3YXnF4o3FNs74l0bljcr291rBdlnMi/1fD95/V5q
6tPkkOiFyZ6DxeqA0SEPz1gptwPFRpPAAj6ghbP3pSdw5V9c67utpxWVBoTuLjyMBPmC7L2Oyvq6
PNzkFOtw+R4/kTXDlvrG38vP9ExIVJ0Gy6+rbC5EcMl1wmrLr1IRjCTrzlvOunxr+ZHlIWVt7JZn
QNXKdnmowcYlRmeTXv8WPPrfT0riLF+e0/IEf56wHLaVbm8clLblZxIeLpITAo4ThDU/W2k0RzSI
WoRU+FrydTvAOQaqZxbZtmWQSonvZfmZuHBYD3Hi4q78s6A2M6q5y/KjrAdC8sETIpynLiIbD2ZH
Lw0Gbtl0m+XegoCCXoS/nFbmVJ2Dk6nKpeoAxwGJIO4rmTJH0w76eAB9lRkVckR66vp2L6ye7TAo
6GR4kPx0paZsvfzagUiDyXUNDitgT65BJ8GOlnsQWjvTgBv8PC9+OSPg7d8vdfl9LWspl2pXLKCy
7PfLPwl40st/yXjon+jhjK+6zc8L4HEEvtMQxsPy9iyvffnly2sQGnz3MtsuXy9vIRLfdvm3luUg
pvI0e0aHWhzUL0KnFaCJKZLIBWVOkb5jaI5xkEODyaDD1311Tc3nEEu5nvBxUMfExyBnK8IsIaxc
nrRBPVTr7SedqAAXVUnSSaQ9aOJi3XXlafl+iHmi78MgnX+x9d4tj9tmPd0mxTrj4ZaHMPnaV+4K
l/96eVaOCXPor7t6plrT/73CoLdJmKGEfL38m1weFp1ngVOxnBOJItWtnvCTbgvuvjyD5W5DvnX8
dwPPDYDZfS+nbU8r+CrtKypaYcA61lo4YMSlz8f/DpbcWgc38IH8AvYrexy18Jk2ZuqhrPpX1hYb
Gt5xXjGRL/KXoXYwey3OFw/4UesCGXLPsiFIBkBMpdnajc0fS0JA/5pB59luUPT2mp6HseENfDS6
RhJy2UvJnE/68LsUUUAzeIrfgAMGdsI1NyyunhGfsw6/q3rI9Xq9hLEoxuEdtC6cxKL/2WxJoiLG
f3vte1ouQv9Yf2CmScqPfwcF/XXXvy973j9tHooLF7Bv2/m3q55n/dNCq4Uf5Pqet1wR/+9Vz/4n
Yy/DZhxnOX8xhP6+6sEQEh4iL5U1XKssIf6/rnpcLv/zdc+1lwufy4M6Fhf8/3Td6xIzIwCYYECo
FFFwGgTuEtk9F4IeY3S/Zujbx76VAPDHvg9iYTA2m079XISrzgb3eGH4XC0tIsW9Kx9CF0KsP/v4
fTXjiNg5BmyOYORN91NTU5in+7/TNHdRCjMI2fTXcj5LOV0nrVwNzlgF0b1HhA5Tgr75GbNNBPkC
TIAascwOBclRG3vKyBXrEalpypPXeUPbj2iQH5E+EMfcguEGhS57s8r9bT36QC4i+0RNF5Z6iWvX
MDYQFzRYvHG18Zu6PADFP3oISVhll81VE+EMr5NNxiByGwLQW0WDc99inGjbOscInzerorecPU0t
+0TrKyhKRn3SRzZBkoawIpmQguPxRgsoYMU8be5YkXb4K06Q/h3IZ0P7rlnjuGobaxcRKN1qeSLu
Q0pUsAm4ZJ2G8qtBYMVMSIa8r0wGA1lHs5UxUuDq2CgWSfvGeBVNV4tfFCijNGVlDvDD2vnSPwBs
c0+oggZkMesThGRGnYmEBRYd3MSwn30Jlhjl4VCajYAuTEovGsM9EZoI5zznBtSeapw+SHlSWX2z
fdtnSU4HSxoOj5aOsjDnzHAdPffOLoBwAtqB7xSPoWKTkGmtuAwTHZGtj8UYVqdYQ77UT3anQQOd
8mOcqeQe+XPcQAlkvB2rrdVNbCCS2L7L6VBcxTG1QX14F0KRXA3hQMY6HrZNKZoHynJfy3qWd3rj
vowVDgzSv10w4Rx8HDIV5D0mpFB20wFlelj7QAc20yDjtaMqiqtDclwk8BUMgYPZRI9ABq2tzNO1
J5m6yqK8AnthA+LIZD2aNANPsTOf4JLg6FP2Q+Na2SNvaKBRa0IFAP15S3VXi3oJET/G4tqnTkBt
E6UBWTWsNQJD26j5Mni5K5g/7lVkqb+qrPe6MOqPaW2ldzlGkAetj+HS68gFDZyk1zix90M62fuy
Jk1aufnFhVK+7JUjPvdOT7fQdC5iV7uifjuRXp+oWnz0ShTPTj0J35yPE2ggEhjxqTYcwlX4fBNt
sPfStdyHsG73tYmZzyijPQDu5i4ZqcKyFBJ2zMwkXexJyvN0ehsV9X12154ACD7Iqse17RNUmL9S
Deu6i7jAB6jA30EWLU+mB3TRr6LzisB0dZ2/K2XA8Prx+UmuzDhQcZMlFm54UNSeMKl3r+GVaIZu
YIo5GeQtJv9ZJo28ZCGWTgnMlac0dF4wpd4dCHQCKEYL8aBrkd+a7EbFIzYT36fwriQhWdZH3C6X
Ef/ShckMjU7OqXLGlBIekBisFvSNSM1jB3V342ttv/Nj1pp2VWGARuvIeirY29FsLmSTWUDIrU8w
7LkxX8rGWReEDIJSNxJICwSnUt9cj4bmXmFRPHMKcpGOuj/0S9WERcGYJ1VB810xOXd6CRywr62N
37EeAYfr7FJAnmsvq0qKriR1qYl7Vyk/3OUkBuG7ciHvVKedQXU8FjV0nnRBsFErj9056qwNGoEV
TLWf8P6YvwxXCFp7Mh+HfPfVOhlloJGJVpJne8DYUAtE8+120wL3zIxAYYLeDKlXXIOJVfoJifsG
IMXcUpqs1kVNDXzpGDh3JsryAN5fZ8b5m3mMe9CZ3h/hhy8UkxBbJJGzVMCJXfU6aR1VEBCB+duG
Ic8bBhwaQ5xMxaMsvwnadreGJUs1iiAFG7NnR9UhnbK9Yqk2Ek9XUdofULGLjRbCBBmATAU9c0IW
XF4Qe4pC4+mb5TyoRekCuKXIc6ta+ZpSfb5O+oZSDn7GL8u3JiP84Lk00ksx3kpXZ+w0shhs7fAu
NqjrGPTy9+zJY1cZQFrK4TeD2QLQg1oS7/3GnQATVzkxN8MFb5kbDE5QpbrFO89cfBUa1ONSMrk1
p4SDMtZf6om8Ic2RYBVmJhWRZTL4ycc9/DxGKpl7J4Q2XhGhtdWAb65x9COxVi4PiEMbCwDfhgq1
gtP8KNazIGrSaq/MgW9AWwjg1z4V1X67rqfh06aijrZGD0qnA33AmuW7Gc2fXpyHD01zcEbRP7YT
5PvMfvB0kVyX7GPgKwL7wkltnPS8iFYkD00MFAXQcLltWHcH3axtykycrXC0V33p+lsjo1K5sZac
ekZJkMGKn916u5lzzKdMRzxAMBeFUW8dIe3tvTL9nGeblJ1hawRzNhpnul2lkxp15XSMWru8x0pC
jWFBTD8q02JTOKZJcTnucLtM7c0UTwoHsASqK6a9n1HnNFvNq0WIdG8qElhGmZSYK8qPibnDSD/j
YZ4zsBQO1k/TRqWM+YDl0uQE67b+oaqvjpNGt7HQ9sUoNzPm2307i68JUOB5GUOzBrc5+ag/U+HR
l9jSgFC8YaStH4s+eq3k/Lu0wmgzKz4zxZRQdmtTxU2Po2YdKIf0QY0dja5595xM7mUeDYGPESPA
TESZOizsHani4skw1SELNZruOX8z7Q3Na8gLsBrPePDhcgC1Sd6m7JCObbj3TDPbmK6hb0U5hrje
IvWa9QIUNZnQ0ojferYiVN6jU6Sd/eyF2o3TEuisWL26RvRF4KRdOxkNSm7SNRufFcw6UpW+hxpT
UbnY5U8iof/NyxsVSJ1zns68CvdMG76NzsTkVKl7IymJwAHvjUzxwYjIQxgcwhNe+3tPJvopZgyx
ah3lftix9xbW4UdMIc4Bl494LjuMV1WUu3f0pIvn3m1ee0E8SRkw/D1PRo+2QwE9ZphiP0+5sQHA
BrvEHbNjh0NJFH1/tvqmDPAr13vqJSN6S7+lJoeV7TTpEwFuylbwZxzCzrIv6cD7QWbI2fqNifVM
xoc6G8Qfyp04NeZ3gzl9x55+58ZufUC6hM6hG1uys9GObMfENsgIdw0K0FEDhOROnbpzysesABy+
7NuhcTfPTLL45b7V/ybkyGYJAJtHdlmGenuop5BCnOqJtwq4RpvUh05ZdJCEc3Fn5U108mT6kUQu
5XfSo5cmsWkyNWRgj0n87KTXZZ3VF5iPqHzZuXFpU5Qhb1x7t9gcs4Mrky4gG/TY1e3VHA4AHrxf
Xigs1rvA7mYi15u4mstzsvjmYvwf65xhBtXW36QNMeCrSgvq0mLysXxwsoYhTFZFGgBz+mDs0vqT
toMd0KTl7ItSB5PIKql9FQNxfavz30OzTt70OGSUN9Vc4CiJzmZ72FoxnvWowjactkEZgZjRyTpv
YG9VwWjP8Xt4La3kTKPO+E0h6CkWWFIn/Duaa3+2fknxk9WjNnVnzkecQbBr7ChjWTxjyQXXJi1/
3aB2zvBmD4a3KogvrEkkQRyejeYby5ZcuW3iXLxenOYYQVjX/lhhF58YYHdBqoMm0ZwRZ3nL1tZw
F2qaRml8bg6KFEqYXB0RFBEZfo9gNes4WOderV+qUIsPxpB91R7dpC2Mmj2wmVeJ/0PWgH1wb/nv
Ga4n0p89eVNX3+P6X42JeAk9TxExMv8MhRqRpjyFDq93R0qiSqy11ZdFsS/+s45cFsK/XifFyjST
fyXI2HrMTKX6IrCX+/zc8SdUEwvEx6rgZ1mhP9WD1gbQy2kG28G3n0+Q9F5KNOy16Mcvz2ZLn5oM
mXLs8qvBC3F2aeS9a6s/ImYO/7rh/HyI9fpBUyZk4XxOyTwePJdPnJk695XRY/xJmvNodtEmrGcK
6rpxOP7cDAv2MumHdwaaMWIXlisLpCXHhiC62Wx6IkHHDCvHOu/pbp2jmXTbRGRAdxVleU3symO4
hEOyGjK9rNNXY5qzbafkvcboHyfASHoqI4iTYNJZDW13ilxg9HYsmMDYzEFpLpmOoL+n48DacmMV
aJVoyp9KjtoG9Ct1NvkMLDtUz3KcGFx6CXu6GUK2CcGpmNwet3j8IG3X2dpR5x1YnszSfax6aE7x
p7NkHtRX3PsR+4f0UtgdEIOEPuOQJHw15tEh1GxxN1JfjBWBrl06uqIar5Kh0TOCSW2PIze9eC5T
3zTG3l6kEKI81z9D/IAziRWZnsLkkZnKzqAEvO9gvrZxlj7ScrqrbflNVaX+pKUUjQ/kbel4d2K0
0XQKkhmHyKCRtpmpP8HU91bi0kMnHMTOtxlQcUi2KbPVFFkUa4J6mjFPr7XIe0/JGExLiRZWrbcu
d99F6uxUbdy5Q/xJVoXG2kK8atSiYAOWCkpNCMsJZZKLVh/Ol05N7yojWM8oUR/AMFHYaQURAQpv
ObPF+rTy9f7AxuSUlelR5IwJiakX1UlSGi8AEewGdsVNTPYZe9MSQqLUavIIjnLNApZts9xlD7hq
stTZd7Je57GjgXTSL8IZXdy5dwyYxdHq5Eef0qXUJfaj1mKdByOnb+ywyE5J/JIN3odDZJBj90pf
7Wto1c4R++7RGPV7NLkuYGH/80AV5KG9rLO9DJujaGsuHLVlbEJUQNudX03S1zAoOY7jxmNb2KuQ
lCFlmfby8euyYmAXhHwQ+/kp9H3zEDY6R2kxYS2y9rlkPtwMPmbfTLv0IM8h5IiDP1Fw6hYAWBBD
3WPbA7EwcrMPEt9rA/yiT5x4Huj7YY1TsIgsQL0GFIi348Ya5nA1FJdEZM0pSkG4XOoxJf7SWtqx
k1F0auwoPGjqSyMfum58t1sXXaexCWyo25k8lD2XiT/Flquf119oRseux3tmZ0XVmSXtY8ri7Qhe
2drZPF5NA9taRLDIdEOjSXw5p/nd8CTm4j13FP7FhF7wYZgCOqOsFWsZ7OZVsS99d9jqJI5XYRz9
ZjXUsK5fbFixTfDfvg1jaAV+rzF0XqdG92hQ/77J1LBQ3gqKjaGNUlXE8ALqHZfXF93B+Ks58Tly
86/Cyw2S4BTOavpO01krmxm8gCEHGuOKbMmRjztBzfhK18ObOyTxglL5Hsr3Vo7Fk2l+O7P/UoxJ
tDUZTjCFhxzYWVjHJ8/c5fGloPdqZTruEIxadejyNgjj0Tilrvo0pLEvSXDJ2XQJoXk4wgg1GUFb
djbN2/q7QgMkT6So6ZmxtHRduociNodtFMQpAQzL+PBRJKjBUDvVTvaG5AS7mIn8YESNvSb98303
+f4vE6XMa9eyK7ot5C94hdHJaWk78Fu6/qSpACTSDBJPkQgiuh8w4A4XNca4TvTUpOvI240JzQsm
S/21atpoo+eETfu2PlZiQ2X4Skwhc2vb+BpgiSGhLXsAlBE+l86JwQE4Ayb3m8oy4MrxU6ld3fRa
pRvIEitZ2HPQjpW9HrJ+XOfQejeaiOKL2xYmOs2QBX1ndrRmJITkMSUAswNj77MDlnys9w1poXrO
r1kpD1RXfUv2uqsRf2Pi4mPQ8vFS32KGuQP8rSJuXnxNNKs8zq+tT6E6bShmrFUr3c7pf56znV24
t1hxQquQQmbznuMaC2N9LMbiu1Z8HExLnkQop7XdDGfYSQu5IQtGcwpwtywQg/JDb6K1lM6T1NOc
egEVZKFFmmYZG9ii+5jo5sbyBG7Rau9pcuN8xTbOdWziDPMZRC/XhYo1C7y7iv1HIr68NP5CN/Rj
2NVR0W0yy+IP1LxlTvY+OMtg9CAa/nKGrLfCBd8Z2g9xxAtu+vyjio1zTzRgRQ8bXX1L5612cFVI
oqX88hp5GKuRLKUiFlS2awgB5YZ8FzNL3enxW+kHAeTrjk3ViXn4taaCDrXnAg/zOenrJy+uk+UM
v01Z37A4euQYURFVykn/7ZiYP1rDeY368b5yeHOQKJoUZ1WkHxNT+0xCy4E8KIgbpUfdI2kmOM1H
KtqH9G8asmAshbQKH/baYC5f+yNn3F7ErFpfZ7/5PQ/iO53bWyGczRyNm9QbXtrQ2fslcMcwk8BM
gXYl1qc2yqcZbk+fJl+9bjy6M70zfn+g7fS9zw0yaBX6ER3kQdflHyOhAqr3xi9DVUTjsTctsxE2
KvfCRDZlm3DwE6da0VN4sxybFpjsECUVxxMGrFq9w6Yi6RHuhird5pzMoWTu216sLfz3MwjtonCD
GKcKL3Yfr8g38geN+XDDJFpruvXlxX6AOjqvlJu4yDY0uS5OqTRsH112IXpP9F15YNhys4UpUn8i
A1/jgyi+4GWuwHrSBzRwYcWXu5qHiYNKTOdKyU9lCuBn06EasOynY/ky2jTGKIOIa8a6TOnonlX+
PYlDqYV8wvNld+MV+0nsRsP7asLhXfR2TmKP9SO9YRunLi/00Zw064oTRGnypeS1V5m6+nymIo+h
VRKEEnANtBgGjqFJSR30NibL+G053fbdym6p2HTchZEHAmklG8wxTcfaOra1pzJmF8Q87SWzblnm
HX0b/aPi7jMatCo1AzF0/IOVmm1U5t8aAmmgkef32Ct6fpU1H6yUKEeG2kK94B86Xe7B/Uwcnv6B
Zr2NqTp6haGunWX1TTfhxilrsN+xtStB5Oyd7lHOhThAQI3ROAhIUFovhuUv0j1iAsbH4sH8VH6M
uYzeYfaS23yGn64lyaWgpZCDTec9oaUp0Tj10iTrwHUcdk2vWwcjJg85h+NnlMW/SkmyLFmw3QmA
iBBRBZvA2puaI4XB3SlnNBHvRQ04sNdpPyTxFpAoT3Zagywlao46DVCMqafdava54nkte0wQ7xWx
xw6pKiT/onFYmbn0gqSQaLKGvW5dmE/CsMzV/+HuvJYbR7Ys+kXoQAJImFd6T3lTLwipVAXvPb5+
VrJ7Wj13Yibivt5+QJBSq0SRQOLkOXuvPWYdhSeDbi2PP+yQaFGULSr/mkhSTv2FHHHAuo4k9wZG
5GlMtib+rdkAe2zKjAa/c8gArFQl0TIdWqZA8C4PFySnH3n6s1I5kW7IhKAmCxRWUMwkUjCGdOSw
jwnN2aQBxA4trTcCkhxEIoMag8miZlrrMKfSyvvY3CCXephjEsc0rMX7oKL5SVA4O/VAA94ZgueR
5a4G7XKR17n7qZemtRzmAo8D67MlQ7ExEBmtoGI8TYbuLTTtAd4Z4VIOLQkAFuE6jEl3At7KYIfg
dEU2isqEnIsWRLYxdtrKapNmBaW6xPeZv2D2u0Od9VR6qcTiH70mbU33abCuPYuWJxD7R7Z3B3rt
CUEIWmY3jM52DbM0ClJgCb18wERT76fQYtuS9J91SIa57bMZagLWnYC+agHQSEet5qaty2rgOStn
lRJHxWZyDyQK0R0doEVccocoadRv6pmrEx8yOhILTwkxQN4dYcAbifSdjKuKMwVWU+0BQQxaY5e0
OTWK6/7GDYW4lbWKmMJ83Vf2LqxQJ0fxaz1p5Z0V2DhROQ3bPFh3yPbWeobfjGzVyNNfKHBr9FxO
ggwyREdnpD+7AnxtYTwHiVPtE49NmPQy86oH849GYgLSUrPAnVlvsrR6BhPVbEzpp0s5KYTJUK60
zP8ouxlPjjDCRW96RMlN6dZI+WeTnv121b/Q7QfH3P2KmwmaVPY1oOJqDMgrs2a/Qz69zgHRGAXU
4d4sGKnPb3mTEMjr5Y+jw4vS74E0s/LQ1a8lzkmAUs7w6Oa0MDwx6DABaChgbV4iUFXkNOQD1SIr
R0QM3cBbHWB7qidMoTp8YStPd2JsdsIhzzvRUEdgSEJ5TnbZo09LJxpZuJ2YDRzpaYds8O8138FM
5l8pC2j94x2gjZks9NhcOSrhFNM+e02gCl5CQ4E5xMNUW8kKhDrWUD39CPmfEyv4nU1fcqrPju4b
GLkZ+5lR+WBEOBFiim8L+2l8KbP6Rz20nLHpO0q2rT2OJyIDwLvRd9eY5UvbIc3T7O8StTfAvU45
A3L91R6ZHIaJTc2lV7/mFM5mmLFLod1lbhO9uwdb88p0EZuVuaoNBxRI93vmLeml9csdSe/F8vVq
D8Eu49yLzA/TVzCj7AsO/hh49wAjxqUwFIF1OBm6zfQV72bW2/e1XLVzkyw95DSOHZyrqPmBDWJd
F80LVZ61iTr30o3OWUPkENTsWhe6SJ+Q+r6VEn8W/1YtseYV1pGKdduabyhRlkws2GyNB8G9FQrp
1o9IC8mulZO/ecZ0N+j2gweAsPW3uJfeDMM58Ul6Q7oyJvy+MZnV0qFOYfUx11MutgZL5GKkMqkL
uU5ZpOpW7U90xB/FzFannM5myVIZZeLRneanqMnfRhodLfrq0elPmV0ezaF4Tq0n3rUVV+k+0ut1
xzykHr2rHLqr+rwAGe/jLL7yKy96stQLG9ZH82Mo6WrNMZ5JOJE0jgbcCwg9NX/nkyNtTuToGWnN
rSXjzmjRWy/NGt//VN3bafdKRANvd8MdwHgwbHehtfBY7fnOjut1DaOBcfZ7LE30VnF133j3ubAv
FQFctTtt7DDd5pTFi6GSL5i6NuRiotnPkZd05qJMtKcxr2EADfcxFiT6g6SqFEiBt2kaY5vFUsu4
K80wnpQoek2ULLpLLEuZ9ruxrY9Wytyg0Sx479gTyt66VkawibvwC/FgSwJXiXUyeqH3HLIS1sAv
DXTitm5c7Ytv/aCxdUwngicR5q69Pt7pHlmNg7Er2CVn6EpZHq3uLiBdteUc0cR0jmC8RXG47/B9
GzGFt2Zu5nbaJk25g9+/wSUCnIqpS5kffChrmi8wrfjBIpXdo08TuEUfxbKL24soOhbFk1FEMN/z
R3Xit1r8UaR0PbinFf2FOPFlb2JaMJ030umOteZdUszMDXJfBu1vQ4IQSo5HdtgsV5X+KgZAffr0
GyVqwM26uZ+45BeCbO1F0WPgH0R+pPQ4VT32EL0m9hfSueXjoHk1SuqXIjMuI+nqwKHw3IbvzehC
L0dFS2r71lHCHux0jD0tMmFrCheNFdVttc9ZNF9dZj1PhvvcKHIvzYivvEU1n6hwCAN1b/XCHPPH
TK3Y+T906d/jO/+dVOFzjrArkST46vl+yBDVTwxa0Vd4eXzFDgix6skOiQ4YuZS99NNA5j7b5mMe
ROtIdj9pw+xmsjqhDtaa/lCnzXvGVa/l5QnUzJtRDu9Dqzkg8kzIOM4uyTJE9niRC2bfgUHIQ8IN
KCuWbuYdCFxbcY/ZQ/J+NkxxV/CZmK77xWsFrQ3grAEUkj3rTNJs7p+VyO7i8Yn50i9/ci9VYFya
NPmR4vAJCIhLw+CEq/ji2mhOtPw8wxSpzfJXBLGvTvqj1Lo3k4vKtplATSJbRcxME/0+baL3PDMO
aW3Qz2OD27GYcIG9Sk2eZBStdJqNpUMAY1ReQsfbmT3DFJTcV3Mur4NRH9rZvGjYdyaN+yXY88ZP
Tp0YnmguPdbcUxa4VB+IbkAVOIMu5dRm9ZQASSaXyzMz7jp4kWAj5KAtSFnJaEXamJNByrP7qold
POizc5VkgrCAI37x8ilcqpPFNzJMknfCrzdhSU5kRP+KdUajVdLUKSI+mlZ5SpPOxOXvl5uiVmEK
V6tPd16bPwlM3705LZ1Cmou2qNatToBIO60759GMh72cSKUq6fAHxpuccnObjbSAnOnRsVU3ZgBF
L+vr3Fu4j4w7T6s+zTHcgaDfhtl88pmiNvN8yZLmR9ZFD2SOeWHoL0zHeZ3cH7437Uc5/iy0kkmK
MC5tkzz4S3cenwdRfQzdpq+b09A0b6E1vRPJtc4S7wXij1ygxEutpv0JPeJs0QVnLLItdRU0jvOC
PlWxH1tjBUVhlzjIRQNlUkIXQ1zycfDoxWUMo5PiHIfz1k+okVgx1kjS2ZiVGcRQ21mguTHWncg3
FWXWMrdAb8MW7R3xzHTr7OVkhQdkBVrJLrLSFwvUDDPfgH99Bj44InttdmRtcvrReJLWHTXvr4nv
+8Jde960GcXVrrKnIq23gXlPkstrM9SPtpQbjzKC6QDt8nBZqLDyuNyA+KVBLfFhCuu3+r3JZN/r
pncMq/AcCvrCtcItqF+YWeLRybCTEh1xGgOYmSH0R6SWfhg9G5lBxEfx4iyBcZylAMLhjxb7kBDy
uXSPWsj8Wf1PY1a9dk7Adi9Cxx/iKMvsp8Io77tw4wBXGXCr5o8ukhKrm1dJ5n0a8D+oauWDPs/c
yUlFZwO38IuYzvCIdtmeX8y528ay2ZQaBMXIXdoWTRGtpslNsQOSyaDB3OAPHkRGHi/Yz2HE8Ob0
V8+Ho6Jbe39oIHs75ykw96Bdt/Fs7q03wHbg2p/6OVqN0bSDXni1ovdAtTKH4lc8uJ90W/f2DSyo
iEzOZ+U9M6LZBX76y7dc1LV+DC6p2uPc+Jh9+8GHNkUo7t7N6eB05pJfYCy0Jl1NM0tkmSVbWnjL
bnKAXgO9kEzIYeMdRAJpHg2XtZ65awFOIL/UYawKyxHFco9sgAlUvrRMOgBjZryrJTNoxjc7A9LE
9McmN+kKk9dcerFegbLceQbLI6qJs5zCXUs9cYBdchOa/6cmOyLdt4ki+r8dC9f6F4L/f6o1//qR
v9SaQth/WLbt6SbZiX+qK//bpEAM1R+SS8x2dPLClZbzb7mmZf9h2HyPKHFqS2kS3vjfJgVL4F9g
8uWYCD0dy9a9f0euKTz7fwUgWiYvQRoStYl0iUP7n8L/pOnmZOi86C73f7g6MMO8mpuDnSJVAne/
m9IAl2j3EuJEPcyKg2ghkHLH6CsA17x0SQ9Zegqi+H1wi57iKDZPIxv/VcrsJFLwxduhBsXYKiZj
7Cg8o1SkxlExG8WIUz/ouCuqQ+GAfYPCZqxasiy8ng6lLUSxbkPyc+PUttm6ECCcBSHq9ATYV9nQ
Bu7M/ujD+49TDfQcUfKb1vRe8OACJZXLyvadO9tb1cEAS6uqovvEzfZo0i9idN2T0WRn2SX1Pu/N
T3RRfwazwqO0F5WiblZCATjnG4uTIOjD7VGnYLe2Mb6Ug0LhAfGEo1BuCeK6JBjhWeGotnuQnz7o
T2CF9mFM3WldKC7oLfgPSZNgZsDFWPvdJhcDpB118PrRPJjE0WdBfaTPo69q1TgN+Gu0+CAVVJb9
HSTUPij+fHp7JPL8aUyIUQIFnx/ywNZ2LbImZhLBMZmblgCaqSTBRqxylr0//wbUIvZumi1qExeQ
XK3+OJ3fRhOR4OZ+aKM1XK2nAVVhHOopyBU68VPh4jOrE+fgwv1ETIAT1KpXEO7xM9ZsrDTyZHQ6
AKvshonsdbRCoreb1aAJqPRFfYhaex/4brPNCQyB5diSsIxpmy7U4NRHuIjGykkqOvKQRpAVOlvd
IZ3Y9P751t9e7Pcn8f3pFFGCWKjufptWvtXRU2AKJpWEbOtyXbd5d7gdxtGq4S/IX7pT0LfvhoZE
3bjedgQLHGx1MdwefR9GBfpk6OtvrUluTH794Xa4/UH/8jRCr3WoZzqctSGQUWglHj2YMNXhz4cz
nNAhTVB/CeMdt3B5mEd4vLdH30+F+trs1LiNM/oi6jMvjPGvz/z29PtkuD3CkkjPWzb94nZF3i5G
Z869BPCk+ddlejs7hli+mRl910adxLe37vvw/TUzdMiliw/DNOeHQF3I6UxuwsJM3fwg1OH2nXQe
CJkumZ5GAeDF5O8DYk9erbrOs6hmLIPpnkYiHc41XXyQrmac8eE7fXn4x3MCSuypvbeaZqCLqWjU
IVqBeV2nHwHthgNVhUW9RQWaQVc8mK6YD5jB58Pt6e1geDHqNGWzyeR7LLKdoBtfwvYATdeaK3ek
5eMZLpEZo2I6u3XNwwqS2jYf22M9+K9uMWJgQM+A6ElDAWo+QbAgB5tBXbK4vSja3VFEsawuttsX
hFoJbwfz70e3pzAXxNar9a1w+BAm9QOG3xjbLKYV6Oiqlyf2N2CznQmwF7oW0PZEDBtaHHQNPoSH
vHUzW+NblOESjzQiE635mXc2Eex+wKeiTCL9NISuOnHBg9qXb2XTMsZ1rCc3NrPN7SXe+NxhxhwK
VmWGrga48O0bPWCU6s3RvWqPthlVlhjip2kiqxy/ZINCh80/9vECxNAab9ElnsfPlmY7e58BL1t/
igI49epOB4/c/4o8ke6RRMFBQdpHNNpj6urRDsPRi25VO88dTDif3kdWCpKChuze23QeiU1Rpp+G
LEo3JN2CW4hatFp4rEm7BeFFN6p0HRK/xvF9HGbIF8l7AMhtb470yxq6/osRgkpqqFNhHK9mnaCF
ZZDqky6JyBdQy9h1F0DExF7HLo3KvLNJSYsajDHwuZlaWWsQT8EqN3qiFXOk4/AUuYiik5KVMoTN
ZJCdO0aVulHOx0hqhPTQCZpa4yyqkVlYI5YDPcyFnjkEdsQdsQ4d9zeo0LtKDsc5HuD1AtUixChs
jl4yvYw1ddoUk1HmhvkXaEqTzM7up6YH1mEuhbM2lScYah8Rcv297yK0NeBhRXOVbMt4umqxSyN8
GnArjTmJl+k0LG0tvJpmbB4d+qz7PHHbRWwugnQOl0irbeQNyRbKRLyIDQvE2wQpvCazsMirnnZg
U20bFAlLs6ENhwIIstxwRf1mkDZWoTJERTky3V2640wuooyYmRF8DKLTFazhzGdryzRh+FPNulny
i8BQfUuU3VOXTte0toen1DLBm+HBaAvCdMeiNTc6EKvJxuDuCaPbGTHbRwYJGvq39K6dZY74Nh+P
Rp5ol3EK+WF0iZjmL24K1bryER3mfvY8lu24JktPbERh/SjoiG+GWTsgVmM/bdNkmuCXmUQbAvUO
lkSaaJeOVFT8GIzHYXGhU5XJ+DgQLrGhIzutgsxbOsz+zm4py1UmmoC7iF59pjaSxFnwuiKzIxch
HAx48ebr4C7D7lh4ND/n3NgXYY+uNfpKghBRQQYoA4H9ueuNpZgYIPfcz3ftyAXU5/Rj0HOz+x+c
FRE0Yo+IeGKd9eiU2qi2u+kLDWu8QHOnrYWir89fiKXvnMy/z0vnnKS8p7Ze/Gi95t1F2uiP3hm2
4cFyuG4TowIvDIxyMEN3Z6TOjuISlH6iqK9hSAfC705NJuTz7NDompjxGjLQ2MmUz8kU7zuJKqRm
Em5bWrdKIWUYcVytBigP5IiEL4Xt/UwNgFJg4+E96VK7zO26y4p460w216Sg+YPEMyXQd1wieenu
PCZH696TzBT64SeMFZwdKRz3OZUM9vahLV6HRjdWpWaBXuBGQ8Txwh6fCY+bEVNYv5Pakfd5/VRP
4an0GP46QZvsawwhKtXOOEAc4eXG/o5gj0jFx2brEv4/u/Y7I/EeeaF3UYQJrtGG6hxDDIJpvics
51c8mW9zGdBLrHQiTHx3benM6QJo+IR5X4iNJNfaRhPcZh22n0zXzhnbxYWbRkfdrH4TXgKsnTDd
TZHaGrNSDL3MYChpjWpd187nKP1rrHnVhgHbOSIHd130oU2XQJwQGFwU3XVJfNa94WAN0VPAt337
ZCH4aEIaJlF9DBXoQ8ktA1mMe2QTYpGIZuZUwS5D1qxcsfSz33YryOMlSPt+bF4HlftaXiOIU0tQ
PsroOomd3aRbk4jEsyvNDyl/0DD2j7XPdAmEB7cirvq2IockQwE1OJQyugWBSflCiVQCgZNunFn7
mJkuhV3+FgYRlfhsQT8Bzi0c7zV0kSd1UcP+wfJXZTh0uw5inzYmzgrxt7NOtOorZ2C5541g/hdf
S0nPuNRqGA/IFUh7dGJ5Tmmz2XPJ7QjEw0JL6PYMCF1XZhp4h35kJmnSDgZ8ZBxBUq9ZnroL91JY
2d1d7QI1FX4EsjYnuDAH7jHYAs+Vjk8NIhjbHJ2AnrHY+OSyHcLBpIslVX1ye357xIAWoaH69tDE
ywbp5w4CXHG4HahNMYn8/ZRbYo7OhuG6VVJ+Z3m85kDvVukUbxT3b5T7vzwtulHug/GQG9R7JncT
1EEQJ8wazWVc5gum+tHR6Rx3BTIf+qwqJUqiM9glQY1q7K7ehhb69Dx9Ngt92mBvgS6UUHlVgszb
DpzeN+V91oB83w7xOFIBu5RBu5xP6UY0d8iZXBlNRABlyLAK2Xp7uPG2heyTbRRGp5ph9AHg6UcS
aNPaNLJ9xFx1e/tyLaJl4Bj9DhHJwiyQ69vkwSPu4xDpsiXaARmqpgNRx834NaVzs3aB0FANRqXc
97gZxFD/49CqqhwVnaO2dWdblcK3Q6nq4azM3SW0ABQGCtd+I7W3Fpom0Ek891J/2iSZc3Wli5An
YUezuD00saoeSH+oDrenQkUBoE5QlT3Or0hfGuoha1eoL4FrHrsB4lCB773Rjz59l0dpFi9+CvGY
u4jgKtODc9BXZwwX1pMVIEgz3TtI/pzchdCusRN9daGZbKuhcI5T0xUbJMJ0rtqYRrI6oOJnwGaj
IUCjcNAG/PSiZn80h51HH6yHGxn6+o8op3wS9k9g3+UamDPo1MiRS6lOEfif1XYaMvsq+mnn59QL
eWh/dIUlGQ34hzSMggugKramGVP/BLE0ddvQbJra+BjZcjlDUzycuDWUjxopkZlWv4o2Dp5syG2L
tkRuzm6c0Sax188EPyVsgbFgWf3vKfWLcytaY9GkZaBcLCiGTMNSuQdc0o6or2EXYISyJfWnXnTb
OpZExmHGiUKWTDsSOVdlMWNyt7F9WFo4ng1vuh/T5lzaxYUPwtsVqYzvLPHLbOrkYqFiyGeTUIUS
JW8e0xjlFo/YxM42WeMoTtsE36OMpms8Y/gTtr/sE9Fh4B/H+6xTqqyxOvdDxv6fE4bBvcY4qjKq
ZefgJtTn7KgFWY3BBlIDbsGLN4Gr6YqR1mLUcz8fycJsbBhH+lD/kpN2DLzA3zrLtprbc9uY8w4o
8R0tyOJI1hEaHo2dTNbw0qWC0XoswYHHuUx9vywbKJDsmPZN7+pPk4MiR6YGA5ai+aogTG1ig0ad
Nviov0P8lhXItQn1A+E0jC095w2c213YjWI/zczbBinvY1R8G5ecrtoLfmg5pvB2qvpLbtFndgi+
lbrpb73O+iKrNt0Wlo5xXY10VQItttNxlVG1bCkfLr3ICQCRPfWcu8z1tljDIEaDYA4mhitWKoBc
5bJTEj+a4IySr23UnuTUEednaCDvkmkHcuFni0l5PXnY0UI3ji8or4Ml2jLYoFVATCk36YEDu+bp
5IwGzDo9WPdAOJZzjUOjTt8mN2Z7UvC5phImX9jhwu0GBt8hWuVVy1+0wELgcHKVEG5C14NAz6uJ
qOBzlhkF0jUhFjJTnGoktwkbVoOmAyLh+BU5JfEECY6NRaklzLECHcInyl7+2XxdBR0usBRgqlY7
W4QSJJMAZyV0KrkayCHCyPdPrk/A9ZRZB0c094k+Dqc6d4bT7RFbFHAMZL2vbLvOYRxLiJ+Uqex7
gmU6TEx7ivmsAe9ZTelDH8fBSiilDOJxHUEYNnpuRmhCp35D6Gt39mJE8wJ1KQrFtR8PPSw/r0Vv
6h2sDP1hknThgwjGxWuVyK3XFj9TN0VjrvY4WhBfAd+O7aAT2t4/h6OvP+j5ewfv544Qzw0QB/2C
/t5fs7omAI8/hT43kAjqdpMDWQvp3s/7oSGjBBUXNRl5E9cmZZLulmFySZvPQQ9SXFVmvUdQiURm
DpSUyd1XNf9EGhdfgzilvWsD/gjBG9RtjwioLi66Jbdxj3IirKv2WLTthwNj4EQaxIz9tsbuJxBP
Zqlfrul1dDtZaF9d6UybjjQRRTx6IbWiB6QVP6KWqS8iJMqrswQMPdbYZm4eAklfQwvkcBFxxvZ+
Sraj48+HNif3pcimg6WnnAgdqLHWFXfMmINzJ42NWTQZ+S76hbvRe+OL+pC74z0wGgHvhDOw9btF
R4zEQrbZQKIfXQgSsLTFlOLTchzvmYUm3YvJ2LMF/lnKOmXA4IFwssmd9tPW2e5nDzRg7JARVgwG
xoSQlCq3UWpM0swgzgrOmLfEYrNb9+05agxxjRKYHDFQxxVdY4ieaLE3mg3B2wuHelUiUR/noXtQ
3dRxl2Jp+NnaA5JhNJO1aHaRjZNiKCJ1DhfEeH1ag65zOcDxRzp6GMUnJcYAHGQqdrqUsLTCfD/b
Lp7OroG6Dm0X5/24zSumCKmDFEc3ni2q+06lGoSaZp+FPIRlVu2mfPqInVSqjCcunh5potWgLWtL
w39OzpknccHZKYHohbynvO6XAwL+dTQgl0eezSDX8H43cxwscrsFBIqYaolulgmwhgAZGF+l5mhP
FfwOgg4U1H5AYj8iJWsz21oz/m6WjUEBy5S5XNmqHKgGohmG2rjcSjGYkfMil4hlOzQmberaq7Au
BLJD87linbZalD2y6IhIKRlZVR35RdzKTn0QBSc5jEey6mjGUKy3LX1rpNMFDFx5ng0paPpoq4SI
hm3QpT/HevJW2dQ/OK3xktpGiyHeOnpx1x7ClNlrhnyEjJxy7yI5eWJKN67C4cMaZsaKacX6BK2P
ZSzKrv1crkTgWWePUNnJMlxqzhDRjUiwU3tH3Dz1WTSXssfVM9h+v4FUPD0GpoOwIR52tKIg0XgO
+uzGx0sM4f/CgI7ZpIWTxmP7ikFPmWO1ZVdmv2sdwirqsuFD1uVDlJTZWlbKpmqT8eOO/tMMT4G2
JmPhBBbD2cMwvZZoIeBL+uAUsEORV+Mso8hj12o8spP63c/6eHIgyXP3j7G9FsZvjzw7RazYDzO5
xJMGHjrJLO4ZQAOIbKCNbEgTtEo0HrtOQwAIsB/oU/5c6/p4JXH3apOaGsfdq9XF3NlmIAut2/yE
BRwSmem1Fw3L187LpcQ+NW1Atfb3Va1PeL9zlxXG8rcygZVslTVNzgZgOze6oMrAPPbh6wSt74Du
hTwnXGqw7YqKCIcQjJOlEcaczvqZzRH3w5EgqxDjHEruVDsFUu8XsdfUuwzAZiksOl3qhDVrY5VY
4xpY23jGEqttk7x801HnnIohRhPKqx+B4S07O1NJKSUBgDNZ5YDmnycuxAhM3T5UETG4GrdzqQWP
sZ/vhkZyjuXMP0Qs2IA2brGVLrHLHomuA/6XVcrWdg04mJEvNxoklFD7enKeQNn0JoClvD+GdYLE
xxw08EUmyTTqtwCaiBkBz9xIC4p5lxijBCQe3XUpnkxG38A4FNCWYQ3bhwqzQPxQgEdd5/zSpds3
xi7EayeSqri4wQWNmDzisfYXmLrSfZuk90KLBnLy+ABULjdBm8p21nncANhio4qFKhcZ1hJHYnqm
MbEdLE8DnWM0SKnydmM1JC714RgzCnJANtvFT0NSFEEzbbcYrnwSQmhJpJUIdlRFGxMP/GqYG3Qn
hA+SPd6Xe9ws7NdQMWCQm+EODjiUwlzLgfDxFogwIQlHTDCh4Q1BeD0Cs2P3cnR67kRzHm0s/Jm7
1s5OPtDYewzfy6EEkxAhhJ7sH5rlVcvcLZ70NJ53MsB3Ewfeop+M9lxkA6p0sAmzjZKMsTkdxayb
jQ21Mg3SJnmzqhHKH7jGk59lsGan7LPNEgBHk+fsvF5P6UfmTE7M/BTZFBc+7VWG43V8JGJrI7QS
ENIID2afOKW+lzpDJ8xp3JOxl7Z+erYzC5pBUlxaHZYGf9m2HCM2hjJ48OltnnOdd2p4i/JoOLlJ
Wy5s36zWltvCsXSIgcMk+oBn2TneDm4NM8PT6hhwkZVdJbH1G2tQupyAErLK3HobDY5zNiIbJY3Y
u12kXXGUvUvZebhyeYYt/B2fV31kU9/TwGctgC72mjlafqk6vbjEpvFQBtDCiStmRs+ede0kOEOM
aXjI1WHEaZ7miBR6dqr5GNcw+V5Kx+uOliyqFZsH46Q5rUoNLCS9qBgtUiTifYH2cpWn4g6fyPio
zyHnOsP5VTTOkIYtYRBTE3jIh0pnr3Wxi2kGP4NkYEkkV7SNXGpXj7UL/40fH5JsvgLZFeSkj59W
X0U7gw/1QsrdUsMQfvawEC6tUGA7j7ufRM5a9zGnocct+bH3yQ5L9YsWFOLCnnc/k697quwEs+ZM
cZ7uLWUn94SbItxz9EXedFcahNVxCKKJ/jbsV7QJZ0/SuE0nrzu79QrfHTcDtqaLtCTpMZH1vsxY
hLNUa88e6j7ibes7t+UkwkSdUGaeiN6qQGC2cKUAaKel+TRI41jWlbvV4gBhJPiehVG1DE8qL7km
U3+dnaA/pLQDmwSrtuUV0T7Lcvo0ZJwNFtyCmPlqI8hUYoDpLSYWz+WYMeJpjRgZa5GbaywQPeuH
x3Xd27+juP6lx3a1BTL7GU4OfZk+uxQt6twhbjrk8QBHZD0TvFQQyeCZwzKkOY3HPdW20zi2Wyvl
Vh+zbdoMmakabnhnIq3cupUjVqERdC+ZhGev2ebedJg3z5NT4sZDMqOnQ3iUaYtesSuXfdHyWkfK
9NLtnkrfc080cJ8Cwb0khWwGjQigvt05e5wsRVOVe3uSiETsgZOjY/c2yW6bSXq7Yq5q7msZJqvK
vW9H2lODxLenwW1fTQ2WDazw2ClF84tQweKYV8460GVBRjTGVcICFk3XvOZ28a5PRUta9fDRdVS2
Ksj09nd0biW35uy8og3hBEaBvoNL+xxCzcPzjb95aq8zHt/RCjY9rHuWQJsGMVwIxmBZfSha66lM
jjAXxzdLct8ZaivbaLL7c8Z3m/bdhn/fc7/vrxHk9kTaRL6hm0uzN1MNpVJNYzsSKzqfJkwRwqpQ
IW8Mn9AfErTLSoBb+JYNJ1QsXKoC4v58HpMax9Aq2NM81A8wkGiy2q2/ErhWD5ZF1lzceuk6sshK
coGOBp0HMgCF/uo2t8eqQuuMXuEOOPlK7yKkCXr2kZkq4o6sO6++xir6LmB0fBhUp0xXwXh+UHrL
RkUHBkZOijk5w2SbESd4O4RpDHWJmD2NVs2hmYjes0ZO7owp1tFPanbK0rjnYgELZ1cvciYLtrMi
FTWtAvswZARLhv6g7G6Jf7Yoy+PEFeLAFdinJomTgYoIjA3CAh0VG+ipAEFjJueFPuizIAxlQe4Q
Qm0VOEigHIN2FULIFgTolPpLbgdP/WiqYgu/v6aZhBomU/H8L3No36RKStiNSJWSePvLb4+KMh//
8fT2DafEH12bTJLYHlIF1+QM3h65fz+6PQ3VG1YYxtOMTTusVKJfOaYgHoh2nFTS46AOcFfY4ptE
QPYoow63g+TutZ9JioRw3h/mW3qkrR6WKlfydrg9nQ2K0VhFT1pkUPYqjLIJZp06gDdDvbZZ9TTp
52c29vKbSCG55VrWDI2ZVlDwxmbNvs8Nt02pv0E2x1+iojGxZzWH5NYvpQZpDp4jXzoVpklCEZJ+
JIGH26NEPQpV/GZDDuftSwwSx33ovIDO6Q5FRFzM7dCqIM9BRXr2alp+U8oEtkvGMGieTCux5tvV
Z+/SNMtVPCiSSYQyfx+wNZw6FSfahwSLmipi1L51hBkOirVnxslO623aiHQyo9G6s1RM6X+0rkvY
wvh/dV3Hj5yco3/quv76kb90XR7aLfiyoO5cQis9BBx/w2ep4v7QpYWzADKtsGjifeu69D909Z/D
aMgk+9H81nWZ0Gw93WV0aCAVE7Yl/i1dl67/q66LX2DqjmvCbjNdg7H7/9R1VT7BUHEw2kfh+xjg
UopGHMUnpyWHc3bnZaBHNhjucism9vnHSLXALTy4KWQu9sQMGELCXnA0NnaU7m9fu4lXbo/6CKj4
91OiI3GJ1nJ3+yZCMtjj5f6mC/lWiNwEI3WHOLKvdt9fvv1f32KSP8Ul399ui4YhN6qx/+LuPLbk
xrU1/Sq9es5a9GbQk/BplUql7IRLUqnovefT94cdqqJOXp3uPj28A0EAaCIySILA3r9pPTMngUhe
84QfAAtOPGC15PNYVAYESxQFGu1G8CuZjt6U5bYw6LoYoIqM9aTzE1yuK/LGbgM9LNBxdyr0lzKa
54tha+QxtfguNxMMu1z3LywGmrNnEGK9b4vuglezfVgLuA1SdKFXAqXOPxpY9u0Wa3bh6/B73yCk
Jr8jxJ2TBjvzLOgdU6UY+Lz69lVzrq0vCMJDc13nNx52cSTcesSw1+EhRwjn1iBlVrtK8VqNtFLk
jo2En49dp233qLx5mFSgpHd9H8hLQVsNxDul6uhDfcHn5VgVEazzkdfg9jWuwCKFLpKaFHyP/tTh
O4KSfnXbqLzKVkgfoG2ifHl/KVHkujTAaAV0lBI3d6scTOvehTF6tKHs7UDWA6lxNQ84oSp0cLxG
lSpqB4GNviBBsPbYp6xj/G5WIiDV7CS3qw7nDwSZm6DrQRhtmWLeI2GC0i5gksOgzGQBMMOuUUko
P+judYWoSApCOB7WGfObSBsD0DKEzi0k8o7lYHnkn8LqoHcjao36epsg3WeQL0Eqi4mDXZuYqjdB
eSzJ6NxOWIcQ/ze+BZV/nyrMlMClpDCHQr/oPgblKu2WVKgOg397SKuc5EWkckdShAqxJLVqcRC0
z5/D1f7oLXjJuTxVyRrDvG8M17+x3BteWyc/DnHz9Lgzif6gr4QHWYo2Hz6CvF+mOgCgXEFwkDcP
MfP22BMEA41j7VNmcPtiXQ1eZbJ3jS1pTlqNd5Td/Zi7zyEw/U63LmNqk4ElsG8PIeYeyMwcARp/
1zoL8RNMnA4VnLXrTKZRs5uhWJdDXSO6XNQpyIcQ9SKBkLmEGxQSBeSh/AxOZtQnva6fX/3tAjGM
Qi8+92ELv15p7sici/dQeSs1eTYd+Ac/H9MQlS99KJ3LQDDYGoMbO9H+bMcmPmnFvdtBSjN7P9hP
XYCybgzsGw0GZjkLkfk1NKZ9rk3dPh4hG7sKlhgO9Qs6fazFRw/R+3Z8nzPBxZgtiDH/apDSSFAp
nU+zCcukIwwOxIAQsItluN64N6ZS/ltVZteV+acZ4Zrng0dRNzlL+dnu9z4hT75A2B5DEh+IHBB2
a0Znunh6cWhVAtMmDrrPS0aKXjXrYjZIDkRft4mC2Qb5SZujbxHALZg8wQoV300uI1zaDGwobDOo
I9rYOecem3p5jwvYUCCGUpM+f8K9A1vZ7/L0+2ru1zQZowGOZwU6OqiixGqmETpkZJNuZN1tGfBK
ydwdEQFId9evhITEBXWSg4xB0uUFVs8c3GjxLvhqKOUeJqLMmnymXYp9mBJHKeuOVHrj4K+mwIZy
L1yrduMBEXHHiwASjaz6EpTADrF462+z4GnBkPdmMFeTcERAPKrH3xSpZdh5aTQ+xuiinUzgIkAK
DZiDPoTaGkCC/LIIfBDsvJsS9BMWJ3rv4qaKbJPCNzC+wKDXc7Q+ZfyV8a2M9bsZxbrruOzHJPrC
Ai671yblRTdqYm7R9FaD+oOMF9ywuiamb6CRlwz2vgihmzMlQF+zxbADkk50aGcP1S2lxmoSTnfD
ZGB2yNROalYK/dnDhaYYgnpnV1wOnGkA4ejM3aUZmsOfDVnQYxzX9X5RH9UnAAwc9NEJoRroqWLi
NsUgieHSADK9RV6ouZ2R0gSeoKpSeFvN7FLcDhg2YYQ7e7RtAZ4uCbJHtoW4em5XN5ZpFXernuOd
aAzF3TC56F9pmC4UvTNBfUeFkGhYdzs3Q3oTFtAaIjWg9GGc3jY64nnwqHSdEZZAJjzNrHgmxHBo
eqs6Nr7/tpzaC0hKkI0kbW6ttKtuCGH/RFpK3+LWGDDnOvFtLDFusfFdkEJ0brxSxyG8GQNj3/PE
n8OgflPmk3dDNgDxCn1GBn9ebwdtJMObwkwKwSmkHaix0HJwa8gIGpkeXHo7OjfsdZfW5niHdO2u
AREWwIqd6/CEvpim7+X6FC1IUqlJETMROlveDAJ3X/QrNjbQWWZkRlLXfuyTMSIfYkMq63srvw26
A3YVE0soitKv8Q2qyw+DrXDuCiibK2CsFKWq+cRTbpAQJkqsa9nuuiFwGRZQLsx/tPP0BoMlqK8G
2QnMTfaZCTesa41nRClARHvjVzMGUTQQs4Mc+TGJqq9Lx+TNIjmyZ21qEfbTIR0aR3/x3hU12SBj
svQDUt+3CUmycJ4+5HDfd2Rd0n02fVwylE/g6t23Wg2nGrM+P1CPtMb4EltYBDrNR/i3L1k4gxzW
8Nf14+Wbk9fHDs7SxMNINCR56EMHNjaMnQHh1XNeJy0Y5eADIZL7flqXC74Ip3qx/upMVMCW1blB
D/g4j6REeiNZP5CS7ncRMsgwnLGebpsP7gh+Kck/eP1cPBbM8Sz4gmWCMoujtBWL1XvsMv0e3A5o
xyj+4qFpsUOT6ggMCJDNSuSINO8FB5SRALSO8pffIJ4E+jX3evxI5/xQdRBtNfdrXXUgAOvGucEN
FcBZczQugOfNJzTp3xflgnEoy+6ifhMmQLucXr19Al4t6+juyhB7Zd/GJRksNCpf2Uh8ZIKGOtvF
S2IG2aFO4IbPSMd86Hgn+aP+l2ujURnk2vcetghKnhA/29RFeN5dkPRh9je7fxoj/xObfzEMwlj9
MEbniHhPryD76cokI5hX91isybGq+nM0IiHnG9HdXN+EKSAvnK7AI+rFl7mzPi3LZLxFAjje13AM
Z58IrZlHd8v8pXGq+M50WuSjEuSMvQ4dE897Y3YWFKRp4ecNwq/g4sl1IaXteVDMIQxhE/vkIof2
TMYJNX4rr09D4d1Y/kKK10FzdIYIT0Jth4zUw+yi+xIycSA25NS7pYdx2TTwVBcgXh1qGKRi0psR
8FhpA4bEm9c65ci4xiuSbUmMJEulnZIk5ZWHem7ptQZpVAc6AZASku/jF3/o7VOAssbkEPtI3Wd8
HYqLXfmfs6UYWMTYj2VMHKJ7cMlNKxpUevSUcdngEukdCOYT+tnplt+jAx58zqE9aQHfdHwZoreZ
m4CwQ9yZkQ62W9zi4brEePNgQw9E47LiYkdQr3rqLXRi0c6DVz2x+zyjZehAUff4N6V1v0fAzqnj
mVvUe++uYX1A/O6+dxAst1AIA9qYQm8DIlKZ49tFuWJ5MO2JQzu72Qn+7KKWgRB/1L2NxfwZa13R
qHJJDF/m0H0zEt/gKR4QISzQ1gKvgF5MQ6R+gAQ3BBkKc845X4g/6aG3HOIofIomNBAmbIyL8V1V
OH9qxDuBYKNe0PknK0ddLqg+RnP5DcAqX3vyCaSuWrAbuDA704u/Vd6s77xx+Gzodv7N6N2vYzMe
J5bLJ98YPrWBwRrKc/AMK9PTQpr9gBlivNTFjVEx0Q6gi9/WjcuaaVHY83FOU2RJp5YlllOH4Ul2
2ArZaWuWcmSl2CvS+Wrz/2cf1ISHQKsTgMVw8pkdRcKwUW9cA6dcVsuqLUXyT02ak5X9vdllzngi
i/oAdbq9zVYme1LrXb2+iWBNA0x9AArmn6RbikLtte269UnNdTtmb/9283YavEF/ftjyDihocf1g
ObmOYyLSIqRv1bfadvzlA7bzjFhmM120wbKxqPj7D6iYOZ+BJtygMRAc17r5mKp3XKKm8UOIcDlO
3zpGzmq1LZ1SbPtsfdWiqCNb+9U+3ojfean1qMGhR7ft9up8SOUxw3x1bKy+0tZHmByoyHXP336z
ISDin/nl/HMnOZTcWn/CwuNtbbeoX1ST92T40QQxCy7P2BEi2QpXzbqk2SwgkaawXw+JzLXGWoVR
tu3X9u+32f+cRfbPWiQfkDBjLWsfQubkfDtX3yWjDttYlsI56iDTG6muEAR3/dxoSlH9J8lGalsh
ZJytqTfjIWcwvWxdUishiO/dbp72W+xeNmxknu0I6buSebbTb8fpQfC2rjH+0DXLuI0LwuBxW/7Q
EC0/DrXmn/9bRx6VmQfeSv+eUXr1ATl8zar+66/xx58H/h1/hFZKdJG3aYAxpu36nPOn+RXD7h+6
y6vIVgqpike6xR+dPwLb1n38QUwW+J5F0PCnDYht/mH7DjKELmzTKxv1PzC/MixPxRd/sb/SA51E
hq4bxE0D5T3i/Wv8MdC7sg8Jyt2lmMeA+mYSWvq8TAYTEbe5y266CG6+1nWfkC5a9voS3qJV/Yn1
21O+hB7KxiTP0gn7o9H1Tua4AnO7LNlxYRFD0nh6Ilufe8l6INRInsFH8grvaAyDUCW28/yEvTHh
+hTdwoDgFCv+XV0Vz+CjP1kgACNYFkyny8d4Ls9N4z8ZiiatV8xQLZxxmCWHSobws95674Kgeo+Q
5eNkz9/R/UDrw4YvXyx3NnNEsH6oipfYxxoDOAfwLNju7HUze6765JuVrtF+RdNAg0Wqd88ZQqDE
sRLvWA9kunqn2rdpfszN2bk3mIZ3qD/4BXmsUSv/ivGn1u35LqlOZT0e1254AksCAizvbsaZvG1Y
/QX9gglfntSo8dvvB5bP05B90DxU5kqLv9kJPXAcHQ4XiLxlA+KwQWR+Xw37uPQTwbDGfG7y7Bbu
8jvCH/POqplOp0Nw8FvtS++ML3VTfu0P49gXrCXSGyNt271pMYhn1XrU5va9oZMf1CdUekiLOsOY
7l3mlPh1P2ie12O1/EFPx4exagbgqEBsmdPjf7gi6wJS2SjHJxb4FTNUtI5wArxk+o2LOmCPPiJI
SR/yVna/IoKy9ycQELg2fkV7ZtxpS4L+m58hBPOURc4b1sHv7CE6uZyD+E4NHjRJ2sMEew9aAEa6
Y8QbQ9MewwxAWuLM39oiu9dieBnATZJTsGJI+1y73/XZfZjqfLrt+RGWupqflxkrlAXzs+CbnyV3
Wt3qUArCF2den2KutRkm1XlKRiAUGbzAufFuDBtOHlL1x9ZYkPnL4/eDNfmXuO0fstqs72pvfKl8
G7hoPlxwcc5Oo8eE0umAYHMxyQIxkVtS42MBe/rgWiLYmeE12qQnfCZrG9l2EksXXOMerdGokbhA
syAey0+FX3/KSBXuSv2D7WUf66zO90i9j0zdjA9ZWX5fxgc9KB9MLMp8Aji7xl7NHQBS1P3nU91X
76rJfV4LH+aSneyWeiKZxTqSiT/aheGT63SPZvnoaVFyMBLnefWqeQ/qz1l5JTsWlmU6QWGrIpc6
T7iT91b2sBXkEjCJL/kTCx+kS5dlJQ/0tHxCrRZ+MGK5fv9jyCxErX0AXmuOY8rSFO/rmktkksOC
07LHWPVzo5TA+hhScYm++aEGwQ5v+y2WmzaaloQIEjQUm7FND7ATDkGL3InTo0iqlzrEaZxMJNAn
ta1PawzWOdfVuSzRZT0vtU6t7NVgfJxt/9PPjUgpc/cUGNIM9lbX1to5FAOrses22fl6RAFIzq71
HkCmPdzOUw/yG964tEgN99bRSFIYLWYFgpf5PVen8IhSO30ASJI4OKiY756OXlE96E17IaF5AjsS
o7Ie770kDC5xqmRf0IQltRlU/W1ERP9am6yaUBuJv61L9mCt8ZjMiXfa9kfU5ueRC++Sw+oUBTwT
MgKmD0sZ5+szy3Dz3CYmzHrp09UG2UWKMgrhsLBUUQdtR8peiZdxVEJmk8HNQPGTI69n6uV80gEX
9TkKxvbkt9zdzli96wZEI7MysV+mQoODfq6nLP0K4cdDAJPhxrc+o58Vroh0Bg3ewU3lNU8kUJiY
9bN9hwHAeWj69G4aq5dpQShtMGPz4hrlI6uy6nboke1t8QG5AfdSjnDb42j9ijkJ8MYDgnroxSGQ
drIKBI7mJn3ErQrB7mV8KRKtOpZjxToeFhT+Arl/S6qquRAsft8p3xXP0u+1usb7Jq29Y56kqBjA
I1kRAEN/inAygtXrp9bCC8TRPq+WryNc165n1pL9Y5V1N5j1Vrf12n1tOgPvxRKtl2KpvtkznLbe
aeJLDFngPZ53+8L1skuPecqReVZxo/nR52YZfpTx0D27elg9maO3t5DhJSo5vKz42N2uVfk0hLMG
r66v0HnLjsUSP4PvhWHQue2xjt302Hn6p7FHvSaLGp+YLS/cDgZFDOR6bh/N+G3L3QWGhoU4oPzu
1ihBASwYDx/CqM8Ajux4jGs4jhFgDXsmuOdizGOryJhAbuMWJ6mLtMmtpCrwP0++XlxGRU2XApel
N+MIzJ3ZRHE7Jzpgob4XerhN9KsenZBHpOOJ9JRMQJ7eurOC92UqgbMOBNGdGdxQq3JaUoQqxZUG
6mbc2kutmyyel3M8IzC6N1V6TAqiVD55AO5QhAG6hRgshp2uppU3taJACTdMWE9Sk76t6a31B61E
S15YYpbKKiwlb/fdUk7HhLkC6VAvZL1jmPgws9Wu8TxOTGsmEJlY654c4K4ul+QmV1laKRzDIokr
VSEu+Zbz0XXxul1UatZhVmDaI+5cDW7zqEHhiaigC1vTiCccNiNv3Be+C1JkVpmmazVWKBFpaxOZ
gTTDKDNaO5XKgy7M78kdyc8AsIkcar54y2Va/X0fk6+rFkyqgnR08GZnwMTInMExVlWCM+65cYOT
XOU4hSyAwM9lVKu27SoPaknZybpSFbIhXzJYNTrK6CpyICt/KeRG2JpSW/Howk9+jq/XXchxUiTq
NpB7oS48Zi9h60anwm3ey7XHqzv5eRsYzBvQzdK6TyghO0eyZPWNnnzrFLQj1EOcKqISRV35WdVP
JuS5Hgev41Ci2ClNKeT3jtLOODtzfwkV3mYrhPW2NaUmfav7uanS/sbvJzhf8pvK7SY1DERcZPtx
qJO7bCu2e3C7Eb3cvtF5sM6jpqOwEOX+m6xkVbaRFHFz4rpIZks6p6SuGZ+aH5NaTV6v3fUZ1auY
DIJ6XPHCZWjLcJD758J5kUZc8nfXEK8PZvDegGY5IYlRntnrk3utO2n93UtNvJLV1dkukVyxV31e
GYz7Ji+RVlOPsDy9VwqgXDtpyxZTi8NjQ1zQUBn368PbdkpjQrU7qAe8fdCFv2HaR6hYZVLkkZFH
KbZY50tt6zMi4+x1JvLHSrUEzzPm0eXe8br53EkWSsFqZNt1B9VXRT2MW2eA4KpURHQlG+L9U3vV
p7UNXBzm7jtbMuYJK4eTlydI/MVrexck69lUSUhL8VGlVgYKmxG0X+QSIvryk3sqzcIOGdPkitZJ
6V66VLs+gvJIVl0cw4mMDEZKJ/OP6M1Gl1a0ba7j7GMwNen1ybNcD14dkXkI0jyNbofol9GR3pfH
1JUojBxUW8ZbvJfak1zoa4huC9mFPu/8XduE3LwDIs2Byp0HGCgjHSfVrd35LnD7XGfiWc7cc9cr
rCJuQvLUpbMYexJ1fXrS/xmenYBZhDSlJoVceukLAfOGZRNAfGH4lOEyD1eSYr9UOf/nMiAAu886
4srqJVOou9ZdMhwIfPkTZkF6XLeZUQuJT+0xG8yPLlKVTczDfh4rzcjUSRmarvZtrOs4/hb2GewP
9SeNWC9eY4rS/Ld9pYbn2jUied2xUD/N73afWauQHIj/klPnchzaQXeOYyXnaDvsd8e+6stiOJhr
Z/Gw/BPw1HPvqzeRJZR9q7knZIRoj9H2f5Js4nUkYTKJaG1hra1vkrSlqWsnvTW9MzCSu0IbirPl
qmshR0QSP9uibb87jYTcfjkmWLyjk1r3pfrj49b6aMQmMoMqWHc93XXfaxAOh2v82AGOvI7jSchu
RAVJx2P3otk1w0Q38fqvDSigvN2a6aZz6+U4DlXZXkYDzRhBtcBbZVpQlmcBCoiQzSwv91qUbfrK
yG7Xd5WaJWiKPN7IfCEGLbOLwuJTq9vOUWAUC9QxyMATFF2FrKhNCP5FEpb3ixa2uw0zsUEofBl5
pY1ss8FwAbR109pKZNiWdt1b3EL+gqSOinBO1vBnAavlKAgHMTj01CxYmj+xteV737Mw6WCBd7DV
yINlV8nPFmL4wN8iXfIHSRGlhnsei/zcB85cXzo1GYjVLCFRr0Y/QDJTIKeCNtV4MShfFKYZuCNk
MGTKhTxdsjJXULMUwbFIrSOLfztwI6oB1Mn1z86ECZzoMXWKDS412OgHzEuHi4ACRKJJai1Iz9YI
18tVbkoN7dlkMt5fgZCqPdk5QSXk5W3YnYCo1fggGLbCdGxGyfBTP67TSpaQyaLAYq813YlQcSKH
Yq0YmKq/U9AWUsPBCycEMFxp4yDqaCo1S57zf6C3IFNQMg8dzMoFL1rq/N26mlBUrOVxAIu1FSvK
sCC5zTIOYNopJgJ4XvMJqJjArRYteiKHB19Qhk4lNXSFWgjCIuyVQJGNDGwQrVdMnE48a9kLPO4n
HA73nBI3EQHebRA8rhHvha1TH2PtMChoiMR3t6LwU++8dh5qivxxUojGUx+hRd53ISES22lPs6a9
lbMJrlVqWxGpeWFvdB8HJL6Oco5c3l1SdeeCH97GntpqR+fS2yzG7sIxGi5I0R0cNQeXopFbzYkP
YBzni46WBNAItVWriOD7ffNVQNByt/lBgbyAtB1RGoixVePiWl/N0bwrBTklN58UCTFC0iBl9BfB
vgbJHVPn1Ih+rKQvbwSOF0SgKcFmQo/a2ij9QpUELy3oZ0GFV0DaMaWErY0LkkJCJ0nCl3PK7yCc
x1ukScfbKKSQ5n/pS9u9FpBFLqb70SyrN/Byp8chbDEVN4/MawgUgfnF3DA8rQUs8t7V3o0+JlwJ
ab9TDDp07wdVefZKRPoRNGpOC/CVY6v765NRPAOfQg0mAPVcN+/qbvXv8HZ6We0Q4ZQEykFvuZ8h
Y8f3yvK2rVb9aRiM6j6PLnXoPzDdTh+GRbfuZgN3g9TjgVCS9cbSHxMDC1EfEXyiuR98nIZushGX
+m70nlOE0InC9GCedagbGYHKOR3DSxuub7NwSS5N5/V3MMHvRwtL9AlZAg3PCpL+WHiu6OEMHsuP
pUubi+uhYa4BdyA73qHR2eWPZYhGDtIXJUJt3NFu4w43/TBcgghnhahxnMfIW+9ThL0IBS8fJ8C0
+8mbFijxcPwMjQwMiomwxszpDZGt5q5N8XyR2pA1PzqrgEPZdPW9hSwDk1yQeJk2x4eIOOcezSZ8
D4Z2VJ6KBjJ8CDNoIUJwTm4nj3leEPhkNX4q0j2ex+ipWHZ1SZETvpRYK4FVQ1G0m16sIfFPi4lX
PSoqcCBKfTpHCAjApgEIiy4FYRBwnQ7qnfsW8vBiRcO96Zf6fqzJb1u2me6xXcUowfcfrLItT16D
zUlMbMaG/EOo8K1Tay854K6z70Gx6QmkFhaaywlKBYE5HQm1ngcI8ztkVzs0KuLiYM3B0Q7HPytF
Ql6MvY+GLepL1ouDDvhDWKOlgojC+1k3sbhKy343KzOoOl79YzoMXyoIaPjYGfm+JbK+pPo3tyOI
W45/Yl2AdNWqE+EPLusMwtByh4eys9GNsCBJtJZOJDhPnxuEW85YMvanULnils6sv+1sXpZTmR9W
vTSh1MJJ9nlT7JVIzNhH8LMCB3AIYjBzg2eYo2F3rSFj6DlRvUMlxUIbpFrvoyUadi5T/5O1FNNN
vZrLvpiReZqwjMkvPRoWCOXwNbT0h25E8W5g2rfXjVJp2ta7ziuqB8vSUkJNfHDtWNouX4z4ETMZ
8LGJh6OoVfmHfiCZkfjNj95R800L+EzGAhNGQ3UYso6XvQm8ZoZ3RwSiOCdWjwgaKvMhlsQHq8L9
LEygwDZdcEB3eNqXnf8GSt5dAOP7vvH7i56Tbc+y5luNDPm+Mqz+8N866YaWt2X+n5Jujz+m//Hw
Y06+V7+m3H4e9jPlZugW6H0bOD3Aete1dfJq/6TcAiD/lmeD4LdVzm1LuVmeOki3PY4i7eabJOp+
ptws4w/LJNnmW/hZ6Sbi1/8J5B/zjtcZt4CAqQMfwXEMhG7s14j/1EaEMSrTe+j0jHEubn8W3hln
8JzgmFWQR6ZgMSAmEHBBZyFFRpoCiw0UY7qGRbPz3caG6mg5UI4VNC+GGiOFBcn6NjR9NDWL5Uuh
suEW7mIQdBriQlIt/WDkplS9g0IaSE2KzAthNmZYdYtGqchX1lbz1BQDqhVq6S+FIdE7qdaBV94k
xZ/QZX4VlvX+VWd2wGL4uBhajFMMSy6Z3QjmuJLlrFT71WaIKMC+XPHGKmohM6CtKbUA8HAcLutF
pssyM9kmKlJzEDk7D7ZzJ7OTV9lwGODg2JPuXvrrkHzVEvkY04wL6wik3SivGOKxqp5zo2tPmOGg
MSXT6GvVG7BizeZnp0Z3FXQQUxhZK0ghzVSR/IxE+6vV/GG6iwjGQOjGfXJxtHS+80DV5biqkvRD
uKIe/+yL5Qlo4IT8ANDDLige+nh406Z6dFqQyPeJG+w8DaBri/EeskbjCyDPM+Lu+sXwi5chhjAO
MvBxMpAOWbzmqNdp9BQjioY3w1piG4gYYHvH9K06j4bxldza0bM0JhbEDU8WRoXIdCGfWE1rDlQZ
4V7QoAIMlmuTEn7L4X+F60Np2h/k+kXrmpxYgftt/2STiToYbs9kdhpSLMfsxd5Xuvujr8ruKJjN
DWwLsPYnmHPrs2rm90Dh/94i+2xNOcPWB+aN1W6Dt0m7DPVl2+//cprXm+W0kRmDK5bqdTsElpVl
wvaZjny5rb193n/e19aBs8+woL1+opzgFbp16xshm581JzhVHjr4IJZf/wRb+9Vmac5litrngJaw
NOPJqM8tq0LJcAn2VQqBvUoNbh0B160tnS0oFsLXKqQoW647bUfaBL2WHoEZSHqIFajHdtu4Nbe+
7ePrK8boN4ds+2zfhnhmT1p5hsmsjpANv9tv+0wNGumpzYL7rWs7dOvb/ratL+vMN62rGAjym4DG
eF+1ZYSXwt95srqrWh0BE8lSaMOKGPy/ViXdhjfAm3QwcLJym04/MhUx9q5GalRybdvZXjXlXJnk
32RLwMPGklt9+IK/2gXW//Xzfnec9F0PlvPIF7meYWtLTfZ81VcVs3mTtXp1A0gWrmb4xT5OBXHL
3lVplSCf9Ws7yVH2hgHLpl+qzkJ0IsexEZWaV5vq4QJ3GykbMkWJpwYLsioB2iKYNkjYUiKU1wjn
LztFsqts0xUMcdtVmgMEvdOSOY8iDbfFDSVi2CFQRxQBeenTunRvpW+TkHOERLe15eCtKXtLMalM
jdRiXTlBlqazX9WvU6g1odSkcCoV+vZXqKDbhr5zDglk3d2gIlGM0L8Wv+vrM96RKKRI7HaW96AK
6prqEZS+TGSdZUtkzJfaHo3zDBOfCCDWCbeLj5mzUSaPr3e+Hie9mtzW/eojU0ZWOlXUWikGbPBg
+EbjNU0kKQ0ptoSaZDgMWb7X1Ue9nccbCZtLYXo4BO/KlMCeE0SfZvVTWR1atnVnabeRjgTX7Hdw
wgzI0KjXIS44AO6fFM12K6QvrpxvxJENnBeBAYjk06hIP+iaGedy7MAlkerJVOhFamkf7ka7qm8W
tZCZVIGH2nJ2BxcmR0GEIByxmYns9bkNK+iAKQ6pcs3l+l7zCBJtls5B7h30fIrb/G7NIxQGQwtL
kAzdl324ZX3kh8Eu4mKzujiHq27fBkNgkyqmFjvtz9riDuiXDRWAChDrrJlUINxc7YzootI9vIbI
40pHYkFPDz7ZWSzsWDTO9jq9k0QPqxQgzrXn7R1HgR7RSY+OSQEyBvk+QN0akgndmgS3eTHArVEp
7dlHx8AsCVPNGkqbKl55zb1K0kba/dYpbdkiBZw7VuS1CYPKquZQcfBob9t/2UlOIu0cwP7JRBfl
+jkrM8NDEKKttWrWO9+YCkJN/brutwyrJFJnjLrDerIu6H9Df3JuJH3yKpvSSaBWsity0LZPL6mz
V7tv+7Rug2wSsDMgT8TzpSDVzJgq1Wu2QhIXv92OBBsGz5WfAgBhkN/2kdr/Q5/scv0UOQSewp9o
D7bHV6faEkfjjPKMvSBpLH+U/Frbn/uqKX9opp2d9W2v3kJbYSjQxtaM1BskVFgPgxC21c4uN6x6
tcC04G227Si12ct5r23HbJuvp01yqySU+/cHSqcHMI4R918/Vvb5t30u0cW9lVsnVwf6ZrakNKXo
I6VC/7oqbaxEf+70enPnKLeKf7/9l5O+3vWX9rX6y7lnc+apw177eur/sl12hYONHKTx5y+f8fvq
7z9p+9LZYrwsAVSlX76BVLddfjmFbHndls5fDr9u/+XrWPnZ7kiKAYcyfynyf5qoex3tRlsussfW
vx3g2boKUuZftq7Q7s1b08mJsklVtgy5b1w/oloIgBfJeWHmigwIxbyQW1hVkaVKUVaq0imbcwQX
SPv+s6fUgOkZaC6iOJFum91BLZZl+y+nQ/ejQzGyrpGHVVXZfv0kaaft+rJiB3rqBpXp2A6X2i/n
3L6SnF02c7mfNQMBK6MAMjK25gd5VrYnQpo4cRrl5fpcuAgDk9NVT6HspRe1R4iIDBOvU2SzRwQI
yawo/xIEQQu0Nf4u/BLbp6Ac9L03NzavosDo4QjA3JNCGxUrU6r4YjuY6KpNwY92gKg9Izic73L1
zOD9jY2LmphtzWI+pTiV+H55lmh658dfmOwQQVBCGn43/FjQHA15keeo1WKPFR0c411UkGOvhvGT
h2TKXYI/7Kk37C8xjltHWVtnnKYK7oLeKo6vcmLbkn5NWjjoEa8VbShThEfNQ5tFTHCVPoZr8TJ3
e4/gIGKxmj4gHOa+x4hj5+C1R7zxpOtMwrh3jBawqu8S0EWBJG2zN9vaVUIRsootZhKijYteWjAB
df/vHmdTOO9/D25XcbbbH233Y3kVZ1OH/YyzedYfgc7SB6Q6Bl5EzZx/4mye84cDqN32TdvkdmVD
WbV9/L/+J65Ilgui3TedwFS49g3Ybvl/BJxNZwptEh/Da+k/ibIZpvdKWIMYn4Omlm+oYJ4HmP9V
mA0Z/ZIguQP6cp73bbxoD2vf4XIXgDoCHT3tuyixdyVwzmNTxC9a64YHKMUsMZDLGrIQXaigfx6i
Rj+kfZrdl91U75MJvckMd0OcHzoSCuhknbq5xnF8cL8gYBMiNq0/wlV3TsayWreh494YOij6JnBh
gX4iAwFSpKsWAKx2SDEAz+3H4mQPAUF7E2mpIEHli2yYkX5r/SolZm5mR7vzHkuYPvdVm30wK8Se
J1Tp7/JuxOO0C2osHTTyj5Nmkwionxgv+kd/zF/8en1A2qA7t3PU3UQ5hmW6/iFwkPyMM+yi43n5
Kynhi0f7AYXMnVnPEUtU+7ZH7BPNzBAI/oxuJajFl6G0v2tT+gVMb3WuUFd4alL4kw0qyD3asDsM
g7Atym69rITmaibp/qHFsq0yrfQhbZGF7PS2O/hdte5QcC+wLsC2oLXLl3RFpL4hOXcEmEz4qFkP
AdpIZxyg3i8AdC+YcPvhVJ7NiTPXLp7DEVadCCovIwqU+u2oRZ8i8mUwcYOX1jVNIqYvgLAXqMvJ
fRET9miQYC/j5OyirV4gPotjiRGQdsH7gGzWC7wI3LSnBvLDACjOMGm1zKpjUidjENDNj3hoR3zF
86gcD01nfrGTMiUnVGL5ll76CYMthVzddX0/IKeINiYBGFydipNXc/I8zO5yEnR9MJRny9pX8BCf
Kz3hdytGTCLasT8q8Ltd4HfnqiMm19OOaQglARnlGrgefcVcKeHk7qnvl4tu8nO0gZK5QtV1P9rR
YW0/6NrMRYlxOuF7WiqPMQf2ZR3WDyUkfay8GCtTAEOIpLXveiWLmYQPxuq5Sh3wfpqM6mQv5kSw
ErtUyxiDfUYi1ESgT5uxdMGn1US19L3pzc9IebroGdfWLslYeAaEQ0ejP67oPuxrbjqwdfcs3ZOj
FV6yFS/zwUE5bP1gztxqrZ2fuYfnEyuMcB/uwKP7t32R9sdobW4s/CrSOfCxIynW09rs8dIlDIub
8sGsOv/gDf+buzPpbpRLt/R/qXGRCw5wgEENSqi1ZFlyE24mrAhHmL7v+fX1gDM/R8bNm6tyegfW
QiAhWRJwzvvu/ezKlb2u3I1h/JJNd7lhW0dk6IMLF/CsA5B0zdpa9QOSzNihMQ61m9981/+Q8qWI
tO6hVZ5NDTggX+p0Y7QKX6pUdlEV2SfAJ8kmnoKXFlHWjd5PEHxHXx4MnVFRKvJdEIn8W2nFW8uv
5W4I+2w/5HwFsszMQ65VD7jFGvjSakEeKNNxTL9XgtQBJ2vdTqbNNa9asfOE12FEronMxMh+mySx
TfYJEWJ4vXegOGioDa4WxvEOKoq+c3CF9AU/nnRjdN1AqKU27au0ICq+WgVdQNw3XT93TKtw0yDG
KHIg1URyS1u8aY15rXROJGGVPIxEUp54K7B4LyPSHrews/rBhsRrwdmmiwncy2tHkPd8pdBY2l+g
pZ11RC4QAxMeRjPLJN5BOjuPbPVpICfGT2iVDUQbewlxc07ocFqkc5FrXbZD9ngdLPysw1zxQX3y
I5xDNEi6/kleN55Zv3yMa2wjmNTh/WJw5Sreqyu+BVp/dcy0F1Xu1tTdTtHaPVmXdh5uvZ7v2Xam
/Thoc/KWBuLGSU5jU+tuAYZta1vdQwKnDTJZQUJ2BZglye1viuz5iRJCdcXU0PfKL0BET/402mtN
6Q40jAksrqnWMZ33y/yXnWe0zzPziCBqA8T4h8IAakWg8r7BI3KQNTFQhJj/qGom3T0pNl2or1UL
a4PagP01Cw6gSsR3+N9DaJFge7shzal72NsYIm5SWelGzg8afDvlE8rIUUrhopeJs4vJ5SNneVyb
fWRsImTWq+xN6AjpMf0SPjQyr4Xi/Wi32bTt9fHk6PwUsnyjHDLPaTjHGTZ27LK9jTXnbKdo5/ve
i9aUSbxtm6H3zkM8y0lek/cW+r+A0u3bdj6pEhsYdLd+QcqQopD1w+hxU6NL2mQ0lta9DNtVPRi7
pjMUFCEtpy0l8wik98+xqk8rCat3K0P7I7QUgR9GdLspk6/w2eQJJqLY4sYoVgMoVnKOy51upPWm
SslEHWWiAWGlYtTCxdumVJUvYgxxoifKHCB7jS2juLM6JTxlib8L6hQ1gaCO5EzWdWjV7tCz8WT7
5U2qVfG1AvU58+HQJCjljqGmd+2a8QxrrTyaVhhvs9D+OSj6ja8I73ZsggEmhfiYRGSCa+WfyAT4
exGW9W1Z0y2bYk5NDYcnnRByV0L4KKXdHskoeFUJTtrGkzn/DPZp0KjuQDMkJcnMNebrVmtnWyeq
z8Y4NORR87ix5Fxn3RDjynGfy3MgQSjqg6quvOAHV3sk9vPuBhzgQ/W9U+d0mBiEig1lAxddGW/n
oB9SesN7Z2riG79F3+FXO4Zm/MNh8FSXVbBNGyxBvko5aDkYIaWvuoIYXKLTCHQKhrVp+5siNqa9
0Q2YryjrykF7TYTv7GTinC1vGIE2fxM18c09fsHVSDJrXnGqUdktv2LiFsPh3CKQ2pPa8E7rFZ4p
8CEc8zZ1I7jzK82AdcvnuUqtSN3rXXjfKDaOqfbBGqydISkyNX0IMNIxv0/CfuQy1K2zhhTJ0e7h
QLbDsLENosmbuOvWcUm0UUlCOPMT7YMLszHTfaN2VLaVJE0mQiy2SCIbEi60tHrV9YYfBmfb2CtO
tRaPWzpXnTuN2o/Ui59zyHEnj2HhfCkjoLa5ATC2UgoGSGZfWmtSLVxLSxJyW8UuQ+Zyo5H3hmMl
W3vM1Fd2CAMheq1DtdxkEdlLTRs8OkZNPhA2t94Z+cf4cF30MmjSc2VEwWM8F0oXrXoF0Wtom+Zh
sO+qqaluc83cwsS9UQOynDnJMTYBysSJYRM4ot2AGdcE9Hhwy8GoHrkWhm5EfO2qYF55UkbJF9r2
JDdJMu8N4N8HLorVKkFgclfVwgNbNjr3o92825PxIAuvu2hmtK3qyL5Ps4e8gaZBTEh9jLWwP/az
ILClz8y1OeXaeE+EBx9R3Dj7Sk30nd9sQ5XENyBd4aUwwEf78cQZ1Qe6URVrIb3+sbJ15xSX+k84
19NDnJ/GoVYfWrhBtd89Ljd9ET2Nwxide6vuHo0hI2dz9Lu954OPk6qYcEN56q6ootyFwbk2JXtq
jCK7KgoX+twQ65wQU86BwMKwQuoHr2hgN9OFPBim98glMT+jk1K3EMHLTWAO1iOpl9YhnmMI7Aiv
YTY1MDKY596SB/IqoTpssMcom7rttXvGygARUvNRNUfzkf7pVs20+vq5yiHzOuvVDJkPHqgA8Grs
c3DUJcEGeUAScN2Xgsn1nLyTtGBEg2Z40hQOX40Ura2Z8i8Eg/FOmm8MOJ4vVzQK/8V7TbtwLQaR
wXAuoIIWMjw7BJJX5irqkEXF9U04Qc3HDRS6vRqvW+DgYYcCK1MPiFQwfvK9rZCaBPa9puGkNSRo
rQRvaq5X8JEI/RuEcR2t+M4il8NVJuWm6GE/Zz6w7dqUaBH75lGna+mUdf1N4j8jMp2sMQeSROsh
sWsLj7SV8Fvij9XeED05oApWJy5x4bbvE0hbOelgKvbgoC93iWAG4LX5i4y9hOBELiVBJ/YNJrUJ
pINfDZhayx2Fgyydiw2ac8B89UT80LCLpc9HEOzJHt2lkk9IY7iAEku0ZyYc18xvt6lmcdGDqb1u
uditQCSoBi6qqCDYLwhtYxsZA26NznpMyV3a9mEFhwhUHnhuf1uFzghGT/uBx6dbp0ajrVId4koi
jWPLcdOQH7Hys6nYZq4CxMMpNdMdpyl6CUm7WFUEQs0n1hLVtarAiLHdcWibddSPUAeH7mf0Vssp
vTIWIUacH7MdVydTf5SmUx8tOBzrZh6hdEpxQnX9CD25vCunbGcG5g8G583GmBzkIEOLr6v/UceF
fuV0c6xKiYlGEMEo7SZbOZpfnZhNDRo0AnLm9H2niAbDGfNKK/5IA9SJg+QQkGX8oEZiJ8zxYM9s
HtshIs/X7V+kED+qKrPJtB4E4LZibys2XLf+iick3Q+CQ3fAzBzQwjFefNO41X1yGTspgQXV1UHz
yeiuGMWtzSx6gGX0Yhd8I6SSScK14KnYvrFCIHqbTQPDxS55QB17UipijSWTlXCoH7rMq7AxNz99
rrtTb+FaomjldpZ4sUsmqHEhYRIOiLVwSRC13llvY9Exix0E8sHOnzam4V8k5jkAVilw+wY7QyiZ
RagzlR1PQMF/59erUkTtKQRB5PeKdQCskvi+fl8yNuEyKGAaEjaIFPGj8NEZ1lO3K4E0oT3IMcr/
tNDYA3rLc6STYtiDn+r2Fu8YLQSXbi8mlC1tMnXlDgBjK5BUGzO3rE3v4OhyWkI0fNsi4ojEosm0
mEH1zrEaIjYhURNcJMgut3eeqidrCKfa3uvSNYjB4uj4xUlqaXPX58arLXS6GIE4G3lu7anO3aFk
UQ513dx6KqEcdLGtNWi7wm0cK73rJ3lXgm/kh5J/Z3jwHlsiRmi9ghy9B7sz7THBHVWrfvRj7OEM
4TBnG7CKk7htXN/UOOQN5RuBUsqu5+BaDSWni1DALSGukstcJRm1kGUXxRonyRoNnOLXRNIUYbzT
4rTdSA1yRmQ1FkEb4paGVXwyqx/4mpujEbS3OsZFeLsMG4QMzplo+w2jw/LghJwf2nKyD21Pvgal
JRybHkNqu1SA8jDKi5tbqZS3AdejA79IfHqBdusplr62NHloNQQ35DZ3qxGU1AZtwJNmIFBmgPUr
i4ofEzF34Ff4nQiO2HXQMQrrcbq6bUQJOnXUR7N8tysDWNLUZvu0LOewEPy2BW8OZf4ux4W569oW
Zhnz1Im2HBTjV5FpDhVYMmzNXhfbOOBS7reMGg3P0I+ZUV980WpuWSWvOTigUYL2rvJ8S+qPsO/H
tpZ7g9DjTTKDE2Y+UaAGMBhz3E3dVDfQBBhnTz6V9G5TlAahIvUxiTmVMwrT1MexQPwoKkIn+mZd
Uvu0ktrZTQ7MhSyCkJDX2m1cJtr1XI/DjonrN65cH93Iv+DEzrXUJWVlFdpkzcHt+S0lqp461WBn
+zrHZN0Qe0bai/GQVp7vWgZD8kkNCJYdnpNAVXdtA6ZMo4JWNRkDhumXITKFIzF88xiAE9Dg7BiO
fO+avHZNnQv7Ncq9N4Ch5JNkforCncmECXpupU/Ge8c8vI3aaqPLonbV4Ieh4aYQNDfXANeAd0EN
2+g16bsNQ0OmfjNQNd127Z1ptQ9NlR9lMkR7bdbaRkbdbFLNvOCh5miPDd8Nyugb9gQ+XoYGiF9j
74YkSpBa1ttkqdVrfJcZKnk4ORTyRLbNdlLeg4ayVO2/aTo7cBjn7zIlX2s9zFRHny5W1tnrDv/v
1DF7lbiLNqEfYe4rkaJGlLPQMJG0MZjGlhlljWWeQZNeqzArFWXjJ9EPotBoAqqUYsY8OhKlA/QO
z8FcX6OMVniPo4l+dgzT52UWF5WtvVb0s8fFbDf5Y7s2AUQafM7LVMKuPfbKiDEon5pKhaiZW86m
94ebYLr2grKNkhPlWhNjO/b0qmssD35UZi6jiWpnNGTZzON+kD38ikrvyPTM3HoNh2/JqHCuoakT
6PSUUk1qZcU+VzHv+Vz6N3XZayuZyu5QN8aPSOmY3sPxJD4B9bXAzY8P2koeFM18ISUUoJfFlDgr
E2phhNrOpcqxqwKX2D5/P6XywWliEnp6HOA+ySB73yhJfbb8YxulF2+E9ZkEGAzyOoUcXnh3CRMn
4BaY2X3Pf++TNsAanYCiGJMj+ahXUpZObReIUwVN0G2YeG+okpAvNMwojjgY7xGvPLdlx3/JVCOp
i2MdDvYxxyUCEBLYcau14G+hOAQpcjyjGB6IJ9n0/EbqyMmQLCPfszXz+D+68aAB0/53fYf/W4UY
2f+Jp/P5lL+0vQh4DUCnpk17kdATiv7/0PZqxt9szZCqaWnCdlSJkPjvXYdF22vD+Ub1y7meUJN/
1vbatupYZI+bxG38R00HqfPf/DNNx4b5ubQcIOrQGEFgXLx/vw8zv/4//0v738TX1fUQ82OyGepv
QsDLQIy5GQYSnrRZySImsrGyWWKzqHy/TC+fSzMMFoPVc9ZgfO4XWc8nWXm2nixLQEPTGrvVVxtt
WVpuFodQO4uGrHRmby0rmWm0O0cEB3VGuPn5+BjkjJHcxYTEPMavXphhnaBDer/JfP/U+hLoSJ+u
M9JnQ0zWZhHnLo29YFFoycXjZpZwDfGsirUxC1yWG9JFKCl8ZhV8LYrEeQ9jPMV+ndHSWzZ3i4dr
WYwWlUwSQ9mIupa4coEz5fMTA2NIzAFo8d+00p+b+zI91tnNoII4oMe5iNEW3drX3U9tGkmbQFJJ
TprbpNnSMV0W/X7uoy6Lyw1pjc0NpJi54zo3XyfCf918VrB93XwKX/2la4vhY3Z4zaKzubW7aOsW
2Z61dH5RPiFpMJeO8LJ6ecDXo4g2+8YwQdlMOVeXsSzvx7k1ri+t63lJ+2spbAmadf/YrIaDh7Qb
mcxWGYjQs/G9E/gzt9DnZy/3RTd/kL9t+tr7b/ukxjE/q6FrkpCjsl6e//Xqxefmv97Sso/PV1oW
vx65PDGFXDi3/uNZXdDNcoBlSZnVAvqiFlgWl5XLTYmqwJ7lBV+rlqV03sGyZM7SBPIYPx/xtf7r
CeYsb8iLHQl79Lwzm0++XiQln8vL6q8ba+6Mf25fVv7L+7/talkMy54gDuZwX09Zlj738+cufnvd
/7IYOT8J2c0Pf77Cb3tK5Djnb0PO/e3Zv23/N2/+tyf8tvj1pn976r/cvjzyz7f25yPDGQVooOOx
ZkHPojr9+nkvS//tus/j4s/Ni77oj5VfgtdxUSf98Qqfqlxl0TQZs7xJcEr7es7Xo//Y7bJBTtdg
DjReHPmLQ39ZWlz7X3f/WJcvRsgFTfNfFpeHLpuWpeVm2dEfIIDf0A6/MQHMvgEP8O9f/Wu/y8uY
Bm3stk8+2REiLmX3sjyki5jPbKJ60nZqb+2WLGWQdeBNJgfiwiJ6XVYuN3YijInKxrxpedSytiEM
bXKtqaxXdRn1a6NRoo6gXGANE+lO08OyiOE2ze9+242YxXM0yGMKAHOY8+e+5tiB6FiR/U35ODeR
82hwPSvgPXL4EVbGK0LMhmEkzYwgFe5QtT/iBDNc1VAH7pKf42z4zIOAaIk6BVlDWHhvh8ciySFj
DGSgU+9o0xvd8t/1qeu2GZcgYMgaKJWKJKbf3uXnvzEaNgkGsxpl0cd+QTOWu//tui8CyudDFgrO
X5LdRbS87Oprq7Mob5ctX7v+/9iNbpM8heBivzzL+UR5zK/0ubisXXYDlY7r/r966a93Qpr6TRCN
+e73d4MaeluI8b5YrmSLuHpBQyxLiyD7a92fj/na/PWYr3XFgoL9uv+vdisW7dPy7K9d/Gcvs+z2
61W+drOsc6L4NQVW9qkBW/RcYr6afim7lrtcwS9aRBz71/ouqNE0L5Kvz8Vl06f2bHnOsulrj8vd
dLlCLps/H7lsX8Rjy9Ln9q/7n/sMCDgZFejJZIMASMqVsykK86ipb8GgpMdgSjF8EUuppSPQEar8
5B9gg9UZkW5jrV7ndqyuJw+vdGIgU46C4kfcyQk5MfMnrs/NRgYWRUwzdnZVmp5qkIn7rtF2TqF2
tPntN6axMxIbXfWbVOyDRmboobdLwM+eCFzDuh8zyn60fQKQkOV7NHXGumOEsQn1sy396eKXHjFM
A/SpiuIvlJpHeqHGLsjrlyRU3km8Qv+ntc4GhOPZ71WbSBRUpuZz7TBJpW8MJ7lHbBkHO6MlRDNR
wVElWbeSzcgkMniPvRzmXi/3ek0sgOn1m8CIt6RS1ZtuSEDAWsa+iMuLp4QfcdZTBppQVUdSnlSb
1E+vd+TMs/tOlB+MMDvOjmDU8rUtrZtEqM80IYdzGhYndazB+pfNepTWQ9fncOFLONaVDkWvdDap
owwboxljt+vDe6nBFJM+9PPvXZan66DNA75JVZvDn6MTiPGXPAm/W80EOq5/VeuH1i8upWHi/9vn
qUqUtjWf58xgx/yZSg8cw1UcUtI354A+8q7Ij0HSYF1ple0xSVc3QlQIs7FYua2dv+X90K/sxlc4
LVIbGgP9KvSfSefoN6kXUPQHT2cv09hGnrKwJK7RG6iSe6t2vEL7uonAHUbF8FGkWnajlOR7msUc
y9cXCBwBBTCfHiH4I6E5NCNbY9BsGWIf2HipW6KC2aL4pjRBcqOditYlTvA90gBai1rYp1En4ViC
zzHnOMHAEq9dcPUqsn+KMARcbZDZXhQNnjaVJq1pbSiWJBljfzAK2zbk35JTP7PGXjNoFXddW0zX
9sV+UIe221nh2FMkUn4pwd4rs2JL6elb7kz5rqIbnvhB5taTftHRFuTZ1jepFQ6zaKZBXO9qMMc7
bM/Ytisg/zawzczQSR0B3lni9SYpJAzWpLvChwTKq4Qhkk3Ph6NNRrLuNK9+3H7A/BrWetlAFo3v
OrVJNyMZgHemdqSS0eGoPBd6I4+27yFRTUJ3KH4q0vfoDCZ0wgsqyrlK1aHVyCsoPrLSuED817Zw
aHYTqBS/pvgfFjsnRnHVoSmoBNEmNbR31M6pq6cF0bEeSNI65xItE2Y2hqQyZvsdB8+k3RcoclaG
JtkPRjKw4q/NNFxlAzeuDsnfaUV7szxjhHyzDtTxNsvrS0aC3qtNjyXUpmNjWXTj1ecauBUoVxIg
qZq0jPaBoSb2kapuv/YQMMRqm14cYdyUuM7n0gqqAAqPqDy194EQ7Y2H1881/bG40OU7jIMz7qvE
UdcFzPZhSFqQzs3otmHacbUnD9LUwvQyknS8MojqQjRiP019xzW8oskI37PZWjrkp9I0HkU7lKcy
ah4qPbD303QDfz+as+OL0dVyAOctQ+gy9utblW5mEJi7QU8uSO1x4sfGCKrffApQom5pRu27Ps4P
uC9WXVuTdOFX9aaAQQ9a+7tRkfsz9NRPydKb3JyK7ZaQ3bQRQOQVb9eaPqomIJ48t3iCPmatzEY3
Tl4JddUZ33QGI1KvM86n1IsUPBIrWbGDsKtMYCbdqjbKrWYfY36NB4IxVy3kFFR8fN9VQe2uTZ7x
wtNdn0MyeWcgBJAn9I5BnBydHDWAYT5lWrZSteGlQV3omoRHF3y5xL8Hv6bO+5XlwW3YTXsZDQ8g
ly61V5g7u3GOiVKCmKQ7uW4UbPFD3jzmoLrWAWXPlaokhATp+kMHBXmN1+SAfCIjLnYYL0R5Uq8N
lV1H+XkVBEm8bdI5ZCA3cKJaxbYhRWWbpxNsBBSX5XD2dPmSOpHmwuyk1uikmCymV3iEsG6t4htH
H1ELVVusEB1k64R7jeOBrjKYj8Zh5vqTf4wEbULa2sRqZB0xpP4TuSwgJPXvWq4NFFCG0tVKK19R
eHoYPPIerFkohdDj0EWNhTlMnsjIeNRavI+N051U882BmLcrRLB3GqMlToZiKArjB90jFsJHn+wq
c456oCY7Sd7xQ0JjqrPFsb2TJRhl3EQrjjR9V0bhSFcNpeFYoJZJnaNAO0eAg21vfHntiJygNMkx
2XswVbNSEYfBvBCXcC6HmHAiMr0Zsrb2iv7JIW6eMSQSIWK5KmGhq6aJ35gg5FRFiZBsHFyiHpVr
UxIMa8R6tWsqwlgZSR8q7EStGOtLbIebMTKiKxzeNWe7aDWNowG1OPDWHHg0jy3qzqXdu0YY3QIP
RRvpuG1HlGVrGej+vG+THHPXGJxvo1CnjZHQacYs5Taj971qzSPMk2zdQ2hws1j+SquEROgB8Q5H
Srb3mAnQvxUP2RBq6DDCapNYR5o86soo6SQ3g4NuIijjTaSFiDWleEVZo7lOldK2sFlVFaq9Hy2a
UUOWv1JRSw9Tx4iolSHhFfJp6MYtfbEn+org1mlRJD7fsFUjFw2ciS44kvHYrB+zFnlMq0/CdfTg
HNt5v+lGE0SsFkJQszPyY3t/o2dkQd6rjRjOdpNvrQjWas6xYcUexd4RmHLTfe/acON7xrAmUv2i
Ew3H5QalvBGrN2XcUN2nXtGTMw+xyIh3dRR+89IouZki5Wy1xg80IdtAm3zoqsH8y3BWxBVWmBUJ
YakULBrU+HM5nkhcxYmldec8g00B/JLs0cbViqaH1V3ZtFTDnwVIWnc0GCiAJqb3rRr5usqLamUr
juKKrti1UfZoUyAiHse/kb6zDeDi3WYRcXOeibKE7sW5DVS58fVCuJAcH2pGDmUpq3XTNBdHLyv4
zCRrNKK4M6X4Jir0J95ukK3gfAZU2YqKet2qq5TmchtrJx7E16ZfBxOQyJT6p1B0P4qel1Ije5up
MblLpnVTEQp40kRwT3e+4zcK+CoKfsbDN9kjKxXDR9IrgFqQkq0QJhzqDHmLbsR0UAwaiqmsK3f4
0EdOICqtWQjKxpPtBBBU1eDsdbbiBjba5NLqwC1niFXaDKlmGGfeoWQIrVb5qSiIrpeqUe/zbk6u
zfHb64cW7PMKjIjFK7pTOzc6tQSxUamrhxKQy0TW255zHH0kx7uVWXRvG917a6Hzo/uJqocPLgBa
HbVKxcinPRJYI2+8Uh5pqmcJnFAIFmt02bHZa8fGodtPnhlSbpgkIlYA8BX6jumDK4y3Pi/1u1qb
T53AFXdyGNZp273DmuFkErh84rAEfPtxDu1gWkc7kgRk35BMXNL7wcjoCmXFra+r96JP27WuZg9m
2/706y521UJdoZh8SaJZyzTQBVEMIAKhgOGUDpupHDg1B2Tbo7c/x5Shh0lZ0V98qcLAWXEylDN8
9MR1kOEWuofALiK3zR1nBUloVRhBQaxLbcBvR1xq1gBYyj5f++obUrw3xey2vt5CINfz+9Sxw13S
pN46M8lxoje4VkWFiNZDNNGG0bRRO3EXyeqS+FyMCUA6tLEV3RZRdzbDn5UtzlUv5LOeWW4S3hQK
4+0hptY9Rb+Q4+ckVmGtRWQWbGxz4jfa5SuFtuXWTshBBMe0QrGGmT2Hmjs3rHIJ5FshT2wYrpro
yfP1xBmyOJ3TpqLSjZkOWrmkGRt5+OcSKg2kydBAjI9h0/o7C/hg74+3XhWo28xPnoN28ndZNdFk
ZP4jqFc8NfnREAb4rLmT7mituU56yh1okNd1HHxvxxCpUi5BkfUfotFOFvyOgzZ2H9J/ohwfb/t6
/OjTQf9mBkCNYgVtZ+8MOmSnOTU7r9tbuUbR7tAk845K7Z+KpsM+SpdzZyu3KWoSZ6zjWypH29DU
DWyz9W0d48isJv/gUxXeU6P/buY1+d/NZMKBOsjAm3bksf8q7AIxm7cJ1PC9E6Tal4akaOPgrHD6
9hAkzc8q9ZxtOQxHe0TpVgoMD6B7kOg671JJ13kEcL5ybk2r3qEe4IqZNKva868kEX/LBUQpzX4y
6o7oUCbJENTHx8or+VbbJ80n6F7zOugYanzu1PrEWRqYBxZCu4qg9effUIZ9D/L+pOQWDdQucUc7
WxVxOJ1zOsZoBrRg3wkisSqHr0zRrhV9xYsamd6lmMrkQo/TUBxctMuqHrNzNSTx7ec6zUIoMuV9
evh6li+8YJ1WQ7At5j0tG7pJ/95M1rAuGxT5wfRQlw91YvSXXut3jVWJFRPVAIIn2PFeRhFvxH8i
7stXEBtMN/R0rQ1k/2E1hEdwnACIzeQMOtKf/Z7+dUw8wM4kHKb50fJ787LcUI4kSHWcGInm1t/X
ISUudwhAOeT/WtdONgJXTNa70ib0nJCHu3S+IX7MKWBzc1AITvkNkLhUiMs031CaRRUEUXi13K2b
QL9ElRXe9S1O378etqyvpfEcMvwFVMszbaUUl6QYpnXakyX+9VhdeAJLNxSz5SG/bUALrTN8+Vpj
zu3icMwzWsm88LLBQ2zDaExfMzktiIDlpZaNYYwuDx3bw7LKTIvwbFmkyAIQvVIrJKxpvDSaFl77
cvhAiuwdek2/VccoOQ105S/LjQ2u2M0baW6/1iUjwnbAVlD7VSVCrkfZ5aQrqLPM2LxApzE/nwvR
mnaOBy0raCCWZ4QZIpH35WoyC3v3eR9UW7klwdxwi2V7UJiCkdFwiQBGgY9FvD6VPcdOa1wcJ1bu
zPDoz3d0pjefN0ytXtsomG5GI+EVEjjQ6yHTuTj89bgh7iCrIhv+3JGl5vKIjeaSFml7LnJQwcsv
aipC6FugrlBO1Xc5o6+rAaD8KqL8ofD84bg8bLmRZS5Wnk2ff7m7PFbDerQ2y14F3MWzlnUCONpa
yePbBOWY6yCUviSkXlyAIE83ut6++V7lXJb1wkq7O9mjssFtwP8xPwwrwqGwRHC7PIJZ4EXFWELZ
ht9fPobNXvEdeSmL3LoUGdI2LbCnNXMs67Js0JqoPqgFmJfl7rLBj1XjXCalq0cxSsLGgVKGlByD
QYgGMO7M09djg7K0UMPUFupFch3sMcJmo3jBtchMvDUGWSfEOoBTtEDkbMFLtUg/y/DazjdGUzcH
akrZKhgQbf+Pbv5bcLX+XfOf6kv2670J39vmd9fh59P+YTrU/mbR3KeJL3SpC1ujy/93AQB+REuY
GAh1i7GH5Ui4W/+wHc5J3ybhNxKY3j/bDg31b47t0MbQzU/hwH+U5714G38XAOAy0kHuqcKwNctU
VfGH69AUo3RkHnYUNdQ9HXV8dX55MpBHuwGBq67ZNC+N8kGKxL2tov9eHGhZi6gmjiTTwHkgEiq1
7XZ29szc+Q7/0KPd2aj7s8I7duXH0CanjlAShqjyjHkYyg/AeRXBmUXslzu2xpwFSmQBKV0Dum+D
9HAUP5mcrSET+QOYDEZtOmuBci0cRsKFbn1HtPBkOeKaaPgpVL/nCofbwLoAMvWQjonCXzGNpnTM
1BbcbYpPbOvp2vdIQ5c5zjGrw5MHydIVoXF1xvsuwYjXm2tlyh4rQMdBJc/SjH60vXNXy+C2rzxc
VrSE1eoca8gli4bZddtKgKRd9TIFxSMVh3smBq91Uu1GddjUKnLO1LO+GXpwaRGzdngKXWkWL2jb
PyB5Y4jJ+Zgt0mUlVfPK1E4ChR1IVN6zb1UvRr6ZY2f0FOuVV28i5juNU4HlMXY2MYSdE70knbfz
tV648VQzNM9+6mW0qSr7EKp8bF6dY9DgKZFnkkDoIKZq8OpYCacAOd4yZh9WwP1hQMZ7XBCAOVIk
pyXvIelwFgDR3atGtvZFDwNY2hsmtMQsyDfPat69iudRkkFqGSm4A3FVZ6npBh5WRLn8Uii4r+T0
hroU9RoK1jhI1FU8+AdZSlxFsXGdLKLXC13s5x1HBorH5dv2auWnUTz7I59Dkcx+18F+jigKUMQb
bFiYybXGMGOWAykDTHJkP0vLcLJhflj33UA9itoOqEs8Hk6JFC9jDomQWy/knK/rP8W1M5CrgfQM
eulHrU/OJomyfR7659Dip8PfrrFrc9Vacy0tt56rxibzNfHfPZzoqwbbZmRV2Tr0maKAMUkodQdt
v6rVKEJQhWLOaGzKMBagtE57F9W7FofKvai9tZYQn+S3hcrIao3L1qMncGPAp9xWlhXuiSfubSRp
es177U3r0HnWgQQedzlYPMfBKREQ2lRCQJ3Uj8JCqqyN+jXtOGYq1XksB/8ZQc45Dvl+Eaulqnnt
QmrvQvOvZZOBQUMuucbBtEIox79ZbP2IktfoFcNBJO9D57lFgRVTUtdyGEet/Hu1R0yLJunMSIaB
G0K1NnF+edhNw/S+EPQIsnGXGESRepJsR6yWUGLiQxLAuMREcx7G+GNwYn0lBJ9KJfJngqwDpr4U
ZjkS1Of/x915LMmtddn5VTo0xxW86ZB6kED6rGIZFt0EQVOE9x5Pr++c5H+TLN3ukDTUBAGXHgkc
7L3WtzQQAxyjCNI1pQzM9mJi2fKdsar9ouC3isoWI8oUfdKEl7KvEO1Cvceo1rWfptTWNsoR1i/1
y5y/GOBBx3fVfVMXl9DgcEiM9w70GdTu2SHSVkxR37Im2mVu4esN3zW1jp+wrn6aLTnw047a9Xt6
LDst0x5cEpQRE/KnaUfyUuOiRW5THBtzBn5fhOfecLJtHrPddtNvhlAUcm50N1MTfioxcR8GfkLH
dN7rraHgMRm2bGFET+OIYc2cIczE0WsQEI9Fjlq+NeVbclM/ORmvK1WKnGuxjS0Xl7NnZjsplsqH
suYMVHSutmsKkszqrPhGgpXpp31zLGpOLKUDioViNBk21rbGEr7RVZzIamzvaHM9Dai9/JSh1qHo
Um7XawYwU4uPztPFf3Yg5mpJnPs55WRZte1XvfJ+6txH+EqXB13czEHYMJZBzrmvTOXsdtgd+sh4
EOOjlqwDGKJ8IC/+0NF632YO8ebLZNBWSolTGnAENx2uLsqVO6p+JReD7M7gi9hYhXsXhWc1IbQK
W/kzMpvt3CsmNFhCDEj4DtQ0+2lURejHSlntxti6nxR+wdG0GKxG9gATEaVqTNFdHaxD5Woxd/Cb
5k4t2mlTDUg+1GLoAs+pOL0VQGvIuN5GsVruyVk0fcac21HDAjNSZvMn0yO/Td+ZxjulQDCqAE3X
6/B7hqgl0pAIxHX6YyjzZ2Pi18qsTxP64s3qZOuuqltvTyH1W82AfkPix3sE2rpvGzF/vdxdQMNF
1IQ4XMS5JOr0x6XN0kA4+J08fgYt+GMe5pcWoxltsp6ThR09ONkPeZTPHl7OON6kLVlV9n4yJwoq
3YIawaneJUayo6nO6bY022NjYAKRFyxLWDnhnfOLKl3ojyTjbELPQP1ukSc31u/mpf/qDMTDmQXi
2+Fz1XAYEBf8Q1X4LxYGxdVIL/aFqVvbZDSPYUcP1vWAPOVqfG5S7P1zF5JKYu0bzvZLOBwJ81o2
FFLv8UTcTWggwpQWoQrYChp5uB0Si6Eot3PAp16Je/vgrlGyifPlkTRw7tXK5nNCPOwGnjlfvpZx
Kp81MmJtUQse25aLU36vdPSK19JlfJEWX9Up+0jd9aStOD4wfNIv5bBXX5GapD6Zel+o6qOjQ/jt
29FXE5cb3bSLNX2O+yrHyGyBI9Ya3DFQcv3J5mTjZfYRi0PKcJmgL63D71okCMQxpihgtnwnwkE+
1Jx8Jkd533HvjG42MjbhoD+iBITXPFN5EydIGyMLSgeuxKqh5n4+nhswVQ36alwlfIhpwPudxlO0
X0xnk2v3BpzCIoerXzg4MuTlkD8PJmVGHLkYfaXk882Kth8TTohKpLxfl/4Tys3sNFcky5eUWlvL
fIS9HiSaGu+8gStlbNxZfSXGbwwbFKt+ViY+S+zdGZ1Gn7TKVTqHaontcEumeXwvhi5Jrd+hFCW3
Wtful1X9JI8cz8BL4nqt7yrLKS6Jh3Jm/AIDlziSd+0MSzqV61bp3k1j+DFJi0NuWs0mukfdmnEg
QSDA2NYHcxw+6CDpgj7F4hsTtwg/IN5i7aMNUr66k9acEloFu0YNv/aDBXJ5jLcxXeYNzrDG+VBU
DJUyhWGWne0sgLCkdxMZXY+poLw88ZWXB922+zPV8V+TZqn6czuNBHAvLYVv4FYz4fOG1tFWqrUD
I/DPcYOmNYt6iBWFHByTWdfC3Zmq/GMOLZz4cvFsT1bsfI1wRJGyUOsCxL5qpwjxEvHsYllFlR6U
I5HcOnfdp7jK36UYu4LBUJ9JruxOBJmLbCvUHaAze5e88WQgtVEC5izBm4N+/Ttvjn4A2m0ykDvQ
pOY3CelzFKc72ZSSfBshOP1IPT5nhfvOtBes7x3UOc9tvU2baravGN3Z01tMUv3Odif9sELpnjvz
XitiFFeJbW3ijLKQaTZ0u9Js8PaFTq3X7AGZluK9lHyPgHnyF6ulJdzIDah2SZ5MwABc06B6LTot
QlM8it8zivgnhesx6TzYI212jsv7JeuxreuYF+xFiy6Yxi7EVw5+m4eU4TE8XUgNphSmq3sjNuyT
m8PG80xjG9vmfMAuhc++fA6tV3suw2d65gzAvPF7VbXjJXbU8bI+5rF9XzcYtY0cwB6v8mLHX2o3
sk9GSHUvGvNjjm5t27QcMG6nzqd+DBXw42IWrxFDHDv/KZdgM1IFHahRQmF4TiWDUINmLOewKFol
cn6HzuE5rSB9z7rzuVRW6rIcrFTj7U8E7HW7SteM0yR5QaohWoh/L+tzpG/tMv5R9Atu2mR2Clq0
YtbMcEzQx6F2yOsoba2fNCW0SRSMvTN1qSRgmEP9fnZpghX6BSOncm5TsjUiq0T+wZIONKPlNssu
geyNdTC6uXKWk05svi5O9QcjISnbrnpny40Kdvuinyj099oWKhXuRMcez4U6cm/oMAggNm+62GGM
24VYC/rW0X2xquh/8Oadm6K0r3OhiRgB3ZqxkevkLkMTnsoOibkNKECuAY1gne2y5M/b1rTwOvVO
M6y7cErHV6I8z/UsLC1ESgeupdr3U4jOZPSG8Tw1k32HW/WSCsHJak7PSd8p9zRzzziu501jEAjT
OIP2XulKDxqHHe3lorWSclnE9dZBw+zXk6q/J0VPu3TrTHFzzGlWIove5Z4bBcSlTV9qauHYv7PH
zNLJi8rmz8XgFB/qAQg8fC8CnIDGY2SOfYMQBZgu9vvf6gsP15TbfysRHFQgloUA/034rbhbN23D
NWybg4VUSKoJv8v1c0/RVxMWx6EviCDQw624V00yWBBG6b4fWkY1dEqwT+HbhvXvBv8vr2/CJtIx
JziG+qZa4C2mvng9aNTOmV+stblvHQaT3AgaSfaDwb7eAQcZbMwq2rr/r1+b0svbQoVJirBm66bm
qd5bPBKDf4X2YjkcSPGlS88NYzd472c4+Bh28P2a6kGNu8iXr/rfv8//Hr1Wv77yTiYSf6/qpU0i
ypp/Lv7H/rW6/1q8dv9DPOrvvf7jz0Ue9OtJg6/91z8WtmWf9Mvj8NouT6/dkPf/CkAWe/6fbvy3
V/ksOOBe/+d/+/pD4IKSrm+T73/Wnmzh4PjPOVl+lVft1x9/0OgpMvGYvw0rlJ5M/mueBfhKFKz+
rldpKl4WW+VnJ8/ZMnCs3OpV2l+qxkHJI8lndrmXuBlW7L88j2YNejTLMhye5P/GscLb+PMwUF3k
Bo7neSC5DHoHsO3/+Aeo/F/VEN83IBJ8mYzeCdsRkUwE9f6au66TuUvpIoC6k5yXe/1v22aRrt7K
nHXxLLfnk7vLSSWo9LpIa48m76HnKrduUVg+xmTr7n6DTHc4aXzG55SuBPv2Rme+gqOvaOYrn1pu
e4OEvq277nlbvj2TnENZiTxkmD6PjErpKyCq/ad9JxOa4W+b/2mf6zuDk0EL3KM3ddsHWsBHlfLc
Vsl7itntuO9CcCLlSggdWQYZg+OMizONL9bKiWN3fyxnFTlKcsuKZEJTrOgoHy1X5SNmB+29nL/t
KBfl5LbndXfxsr+9wD9tfrOONEV312X2nRAXUaarj7dnknOG59w5amNjtIexOhtZQ/iJmJUTRta/
5uQioblsJgj610qGbnREvM7x5Vf2Buz9ZrGU4HA30lehzSRR267t1W9NoWcXB10qxNzVzBgsjYXk
XB6EVVGTiaNBgpQ7ynVy7vo4eUjrlmIgdtTu5XG6yHVyc6Fp58aIs71cyid63JD4bUzd4jVv++mT
+WAPhJ/KDbeDXy5en1S8QSPezJpCTjnDThpveGzlrJwkgE+OQ/5VDguBueBHKsRoUw455TBRLpqO
2/uLQkebVgiZhVUet+j0mO2XflNFTXTEZ10GyGBERrPxK1Rz6OYBi+bUMvQZkoPjLm8zHdUs3Otl
q+7bv+Mb0zfhqwaXxW1ul5/1uf2V3ChtAnJR6vuJOvq1gQ7+x3WpXdrtfFUMxf3aK83DbIk/E3Ga
TN0kHvde6xykYlsq13+Dfl9njQQNycLfY5mbgFsq6OGxQDMXctYVeRM08Ij2Lh4Qtli7xlLvfuMT
y1kU9GSr5QUVtwokMa5TRy/eEcFOKTC1D6mJcHt7e/sOCUmB3qi/IMG1+DpAC/zO/zXFQS0ZvlnR
3Lld7HKzhO2tR9YHunYVdGcJdi4KpEf/gCCXr6YOWJlmiHSpGP2i1GYIvKItjEvCrObJSQpifeaJ
BMKGWcsiqLdmYIQjX3dOtCYdNLS1slnSrkf8Kd7SNSY1TjlCKx0BmnxT8jehqu/D9NMPcpX8wW6/
FaFUNTke18jFLGcg1sG8vy5KJrZEZkt4dqfqIF9C5AHikAsd64M3UwGczPWYMj7ey2RVuU3OmZq+
1c08v8ar3kJVvVmY0xTheSRNrdtqxvDDvbG1DUkZbxkbn3oxKblP0Nys3lki506RwRxyNhSBfXLO
7eDLem1E6BV5Z9I9k/WRQBqJ3DxphomQlW5oMeLEA1EuseWLiK27UczlortC/TMZDsr1wxB9Brtk
b+Nq4JCQd4duXtDvi9Y7iXGXq+IIlEliV4c5cz/WZs75XqTnydxYVyaZ3ZZnbkk2OpFDwe0TXj+m
ERPWIrHrda/pR7W4yLjY26eUi/LzglYTGX/jbnbbcJ/k2uKrJvcTN4sRJDKBTL3Fx1KHohLKXWoq
vqJhdjif62m2/e14lUcHkdakGJGrSe185jR6/QeLv7FHGlcRGxpdE/GnFhPTLO6bmH8ecVecgUVm
320SESuC0IuoKPmrVC526UYdH2TQqWSby8xauZjeMmwtDWBBtY7p9upTuRlmVLeoOWyacZcnHT2g
0fCCWu/rwBHHvD2H06lwcKGlxTj5pIXPhEyzLiyXL6KSsdMHKz3LiZ1n66avVA0QTWEGxmr11Fu4
OsqMWDnnIKPmNj1r52PrPGvTQpZ56dp+1ayUGooCogzXvY54DibjzKjdU+diG6ka1+9MZA7KA/y6
bDY9gmj4C5s40gJglIyn5M8vU6jlBBIdKxvYIxu9gbwTrQ4iY0n/lqTvK+ycRpTXVwlXPNQu8uCW
c7fFvrXhH9Bp2LpaAtiP8omcECn70RoT4FcitEcVp045kXGot3VysaJjiapPpPbIfeTm26JcZ6RR
vKfreZZLJqMwcGDiqa+zcu1vz3OdhQTv2z3nPXsZYXZ1DZ26f5lx9G62jmr3WOn2CPjLMaF7ZQKM
Q25GZXlgOcoioyPJcZaLoWQvh0xaSQ6zKVZ2clZu56TyDtUulM4cZVEp7FmSqdxK/5SclSvlpBab
5ZzCqBn7hWAy3x4jF8dHQyCVb4+Ua+UiilA+eaavI4p4u2ZoIpYT8SS3Z4rBXkCTs0qK5+KPJzdX
1yAUsSceC0afYg7lzq/FTDq6bsv/uLkQQ+TrnvI5cukzk7vKZfnw2+J185tXS2+Psby02vdD/dsb
+u1dXne8PocjrCJR6Orcv3PRr2Zx0ZOBrHI51E3gOmGPaXBisCAnw99zcnF1uWTKneXc7bFycVib
+JRbG7lgRiIVWs6qlk2MgNz5txDY69rb89xeCsy96kfYv325Vb7e7eXl3G3n357x9lxv3uKbh9z2
mxPOFG5ykCGtMmdWTm6xs28WibBDZi2A/3KDLq5tjRht3CamVbTb0Fp+yFWqjC7wBEb8tsubRbnh
P11XVZDGkiFTASDxQoaM5n7zXNdX+cftw2iFfmMDn7y+Y5FrfXvvcq5TRJi5nL3tIz8aRod/bZHL
t30sEfwwNgevJghiQn8ov0E5kV/eJJMjHBEioWT2M03VjgYlCYqVRBMU43gXR4Wzk+llGIeqkyOH
fHL5NrmubEuK816Ds+3tToZ45PUp5ZPIZfnw60q5rC75TJcWhb6I2EBfPImCF7S4qfVOfU65SFUs
Gu1w5zZoEfG/yMyOpia+wxRBHqM4b5sy3QO9ZeAsBH6MIvpj0FoUGGIALekJgxxLSiaCHscc8i6u
WfQbagWilZwRT+SMyLm4KazrnAkQa8+t/gGvFPeMYujkyVFVWuIKpArW+otMNFHOms75v5CxJ7OI
ucH3RDeaEDBCmcVErrSVTvFHvTNB4WhPeuy1u1yNZhUUn0tyCSEro4hbkQmSg4hgSchiaSPiWVJx
6yLnChJb0pQxQ6uW6qkXE4CM66lrDdEXsb6ZojA/ilui20SusxkhBIYIjIHGlWwUpHBbujbKCSAX
HVnFtnB4pJ/WFl9FIS/HrrgSy0m3WuOxIqaGUzCnJfFNWCKwTX4xck5O5IZcxt6IAJxE1KKvE514
nI6cnFCeGyVOI5X5O5K0cZ2Va1USd1DfezvJ6PBsDRgyYWraPmqXw9udNXG2vgE75BxYj9rgxwCk
jtHg70nx99ybdUkDeFbxZiu4xdBS/C2FqYGoSZFAdNsg52bxVXkzsuxM5CfL31fO3SajOAbkby7X
ycVeJuHclq9z6/AYr8uwowfBaOX2DPLB8nFJ5Nz3Ip5ptYgxuPFCbouKvETGjrhQduLq20jv8W3X
WIRDheriUR//e6ecFKkkoZEwcquKyy/sDvMyjCfXyUkD0B0X7I+GtiCzEzSQNc2CySGwcyRjkYha
JkMDOqwf3IOjzqCWor8Tn4dCOH1NE2STSrKcPPM0Mhnwdg4rNKRINb4PXATucspBiE1GNZ0McYum
icltcViBvm1uy3JO7iP3lot1qOaH/69rrJrpuf9lGMGxmv4kAl0f8KvC6ql/aZbjkMppGr9FEHj2
X7api/K2Q2qnblu/VVeNv+hocCiJuqzN48y/q6uoAQ34QJZLNwBWkHjUv4rLf9S2b7XuP9oLZCG8
Ka96RCNAAYJURFYC0kAKub83GJYC+x2cZfdEz+zjDFKyb2Nr2wFBGxoPylWYfnD1JUGN0l2wYnZn
tL+j7yz6VyU1kq3SLPk+rKs7mtrjpXa/xNwXHI0gRZ//kqw4g+v857JQygG08mN2vvStop3N3IFJ
PyoHJ0v09wZWrRl35blW2wudDPV+mF7IjsyOBTc1O3gR73VElVBA64vSUYGoJ8agUcJ9ValMexuS
NHns7rNZu1TZenh6WbEHoeheotahOTvOR6vOop0x4MyyyH3ZRa0BedTB3Ks5ybHMnA73nv0x9lL1
XaUXpPwa+ZaIyvUeSWaQwojdhLVpPDal/eqAHPbxHb2iGc+3a2tdEq+fj6bbvTTzGu0A2A0brHjY
QStDOZsmkqCp/zwlhnKfDCAgJ3zq1hTuw1KbXzKFgpNh3unmUHwzPBtcbnKIqnV5nEMYqdrQH5Hu
NL5TZGsQVnq6Dxf3pPWjAMUK1yBqI7ep8yBXQoquNfzEbZkAomhEeXekzmgsiLHb2sFkPwHGpyey
ntvMOJg5AP4omKFd72frgB2p2xpJvPWyOgncePlmK7l+WQZqTg6lX5QY5b05DhpuqhzeRfnFbLuX
RU+G7RCa+w5JFOZo60dTAnPucpuiS53m/qQvaJNHp9gvE7qKKnuAwKmfBhvlt7Y+DQWdfmT2qb3A
QbbcdJ8nztmIt7o+QlPCT711qGlh0TF/GkZ5NtB6QuVrL+mseJdwcnf2B2xsQP28+S6f4T+vOdS9
CSN0qwNvG7G3EUZ9b1rEOZRWMh+S6hVNk43oFQFeNhfKXk2Hz4R1T0GyLsV27KdAK0m21nWNTqOK
ht+J8i2EbhqpuEXgMXbGjo45nkrnR1lZ6dYxkUuqUfhDswFrG1lHXDRdgQBbXRJwcer9WnEerZII
i3EiJNKCUrlz7fFLqcYzCon+DgNQdQ7pT3OiRo2tVEfLibzzqtv4tDduVYUfq+VdHXXRo50Cp/YC
LW6rU8YBtkcXGKDU/0RpeD0v2NThqYbHQq8f23Y0QMoRfJ5qSN3m/A7vcLi1ypgasxJWQcf4tHbM
FnP0VJ75x81g7dVzYdbDsfZQO/Z98nGwqUubmW1yiSvsi1p9V+au3Xtj8Tla+gnnY74GiN3iE/I8
innWvaqHFwICEDdhV+CoWz4bbuHimuKemnjbd1NhOvy1IShCrUhj9Vi48HBH87mEA3hXaNgpXdue
DqVn7+wabaq1CES52zs7DYO6l2VY0bGvH6y+2REC9q20R3NPATAi/QTAIySNTz0q5dAZ76PZGvzl
S5IL3n+ZbTxAw+3EiUtbsFqvQicHlsXqQmXT4H4O0vKLtlrJYUojIf4zAowa+VatusdcX3+aoRq4
WUFg7rgdPJSpiaW+QpU42pVi+XooUMNLc5jT4jvvG+Fq5hwJTsfVRwVx68JYt5yqOq+Y4KsJR341
YITrk8+zTSsZEey2Q9UZQFXdzmr8UnDSRijR447Oq2lD1lSyARe/+E9tZTabFT8tnOk5u1eeogaX
eVkmR73O35ndNO4Gy/4+Mh73c43BfUjuw84aaojT2YCNpa9Wv8/1eGOnD21nj1svzygmokQC69YE
WAbRQikuNed3ttf2SELQ1Y0INynOZumW+uPOa9YQ6u2nem1JmbCtBmVugqMbZC75KJdOLyfSDFYQ
z8sPiGJZMGe0cfUo2hUm7evFbr/YM8ePOfMpGyrSMBCcj8Xr7E35PsOBhmepCLhlJ1O6IjiAfnww
JOX3avYuauhk9xll6U2v9UqgjiHcjOGYxLzlapww0LUV1u9Cd7h/tAA0KK8r2T67ZI4b6hoqhvTp
NXMAV2Lv584/MSIiZ9xdPycPa+slgdprbZAuyyVNCTLOy+KbaSsvihqetQl8bmThj490QiiV8WMz
D6KISu8mJby21Zxt6elnYJnRs1eMT81YWrt1NoCCmla2HYfG2M20EvExOs9LqHY7t1JSUiRU/V2G
RuzDYrjhacD77XfoaoNpsfEj1tqCmYcapur0pW8AXdmanRgbOiQYV+b6EGZtj2UOm2rYcfhYqD/X
1FkeQApVHOwt/410vfQVPsYwcryTa1Krz1o4pnNtGYHu5S1IDIQwpgcLnLDcg7mCx0zQ9EHTD+jP
r4g4R8E7QuPmdWl/Gumk2qO13kM7bYLRLnQSPYZzElLSG9y53nlK/uIuLgSBsXlR1YWsiKiLt844
N6JRQvEMmwLkPAV29cr3howKh/hY5bCCF06+oBMmu71LhvpS2JF5Ntq2RZLYXeyOv4k1V+m7Ke/3
dmTcE5JGBIzSIVZNsnOZFNFWTw5IqalTK6hZZo+MbK7s3DyAQAV+SYxPXSk76nzBnE42V+S19+0q
hlntlEGHCJ47subs9MXBaxLk8DC0t0A2vL02JHtFyI69UuPITev+COUiyBNs5QTZcCC4Ewkduns3
1KZ+aJ8Vuh+H2DDqzZJE70MHiixX+GZvh/XoT/FcHVpqBG6MV92y8SSDCKF5lFp3Zj0SPYsKrlbm
S2Ehps9HCz9pZW3tqR3FuyzedQnDAC/DydDsoyhXnmlXRUe1B0mrwPBA3Lvml6Fb9kuDJMvKF9Vv
Znoy1URHVvaoXMgF0GdXDgDs76R7iHLumOOVjaLFCsLaBoke92gkRS1/aN0fOgz+YNSPsswv18o5
U9y5OoKtos7lluinZ5mK6g4LopzKmTjKFPtU67buW3Ga+QWH2cmujS8psJZNWqLcNhB+tpzEDmqv
Hix1WE5yQs6KBjLb+0oFESKjNX5XVtGglf0utRC/dk72i+x3FdY6HEivCOxZqwMzjnLfSTwcwgMo
nVR3633fuXQtryK2zOE6kFFvJlgeyXsEA1/r+289Y/BNlJHAKt8kuTAtf0cbQEuYmBQSLEivI+Up
o3tpC3sXRp1KQkf7EmZ9hp2au1fZddC87pJWCz5W0YOIavdC+VXZyc7DIm5l5dw/tSRE+JZRJ95B
lvjlBDN8e5Jzi46vOIm2+NKTc+xSIau8J7JK0nMThtlx5HxSDq7mWyXhNSXhC9vKUotNz/h1p5n1
g3y7E7qPfZxFB1mcl40POTEk1+22bEexA0PA/jiLiq9shIx1lANMEH97ionjppW3xV47HtO2bPeS
82VKYJac7UTDJ1PxTMjjTdU+aqPWHGVXdMQAsPhyNrc6GAcihUn+rL/1RK+dUblCM6uH1UZNS6v5
s0ym5fisTnLuNpHptbJBbKoFcQUrZoJ1Wn41KUQBUzanZM+iXbJXte6a7W1VVrcExhCTy1BQZBGK
PpQlvxb5XXW6dbF00HD6+7KFnRpfU3TxsmMwKrlKIcWUk07Mde7PZiCIK56wMGLrq/H7cI9SiQLI
TOaGy2DnEKrOeLpNvJZEKzV3ql3mrS+FUhN7EMfKKZ/EMQfuxm8UEVmLllRO3NHBJmR3rzm9czCg
U7PiIXAOsrEjm3vXDp+i/tHrU1fdJJe3/yzbenLiEBipkVXYwDEZOfcNXSNymvBpC0qsnQz3UJGi
PXXBAeFr1z55zrTs5EaZfmw0pNf1zawTmrTSJRzyud+oVcGAXJw9ZNNQ9pPknCZbSXJ57KMPiUs+
kfxR5G9hiB9qzIxiZ5fO8zVdV/YYG9vbOYlm7+Uv8+b47SYSg2qMQ9eWqtzFAQnNsPmoD025+vJA
njlrUEsRZc2WAcHb5qf8vq7t3yId4iO3E9evQH5K+XlRRgjvM1+LXMdpu9y5bXwsljHAI5bCKTJ+
0P8fsVYiKXB67VHjjtgx3SKw9Jaxt+ERwrSanzs6R64+2tue3t+yVC9KORCa4pbAw9cVt5zbv6r8
Ki4cFhBiy6c2IxoqdyPgBiUA66z1DERNfXZ3m8xeS/KOlpw7a9l4JrBfe6VX1lYHcO0zNjjrCdBM
HAzeXaM093oUPrQ2925KzIWemO4IygmmBeJJOvOp6qvnxtxxxQT9ZRI84GQM3jW8/atX3s3jXVqW
3zVH+6BG6JgJY+XOb0o+FuqHNM6WTe7Wn6Kx/KQ7oe2nBn8BrUjvW2q5h8qcH9WWhBScq9NcXJII
U0yh6gZDC+Pj0HHnScwup/au2w0ONhF1tbJdlA+HKRQANGd8n9agwWia35HG4x7I+XppNDIFxEAV
Ja3mq1nikHHI9TVS++PgkhGHEM7XlvnBK9z3qQEinkLE2f2GOB4fdFEciOienizsYjRTx1Nnmnd5
+33WH931CeUE0V64UTZNkV1ia/7GDUnhJ4pyrwzE4+lmkSJQ5G7ddZGCFMR82KETUXNQ+MXa5zSy
3pX5w+JmP8IFfEq9xJxA8+hrNzBYUTAS+ipID9eaXX92xoOV1k9uC4iDWz2d2q9GCAVfV/+QOcR8
xTP8eZN00XAq7oaqGRj1jXfq/CF0HOD7EUJZBhl9C7mBIWSy6dogZswcOHX94uZc6wywQmrKuMrN
kiNRI7Dz/d7MvnbW+L6z3S8UzoMVh/FmmFQORNt6bvPs5BbqU5ODcjIWY1u3Kw4Z7qlHOOKbdOoe
zRD0iY35AXCW4J8nH4bZCOZRf1nCkHwBj5jLwnptW6NFFN8cBx1J8dINWL1HBAy71ZwRIad7GjE/
u0SkhmCADmqckvpsAdDKt51V+dUQg0drEmebWoi0a7V7KmrCCJeDnq6Rj7zy26pnT6m3AO5CGJYv
5gBjrrwQGHUwyoUsv+WcmZSIxyzajOb8vRy0exxfLyt9dKJdPnv2EPo6/6MVGOBRNTJwVo37kNfF
vlTz+ymbpg1j0n1rD5+qqnjiXULA9eAPaineeUIMQkQlu9koUYLhcqBSAoGt4s7dSdZA4WeIpoc5
Nxk4Zlv1oI0r9ZrRdnYJJi/DHBffMi0wMYX3QOrIJ+r6dIzCxQ+77lMbxeFmgrzU6zZcO3wF/tpG
DpiibDzrSHH25ap8bsvMC0KN5A1AJNz0OFXn7EIX0x4Uqq8qAJVWVaDo6XjuiDeMA1t4Upy8fxg6
1/VDMpzgJKIFYKys5Al6bUR8LiQrJBJ5EKdFkOIr8I12bHl5p2GcjCsRVcN56LolAPh3WKwm3mAl
ION0Upu9O2pEVpQ/88bCE2rXn1yT7A/y5baVpr32i9cFcTXe1wyxNiSi40zNvdwfamRC0Ugt24wX
P0ueFliB56EYofePe5CI1IiK2DuoGXxvAAqndGqUi6pHF6xe2C8nNX2oB3A+XmvsO8t5ApSY+9Wo
jyR1aBsznx1yIu2fjCwgKw1jg6bzwdEjDdPDh6VLHrkvXi+amVwqj4gYxR5+GiQ6k7FDQaI1voI3
UCEjqp+RxUGNWEnkwTlD0AiEMjeGOWT8MEnS265o1rdIS4Msq32oN3Sy3DurJldPwLvM1cZ8Rgfe
w1zl12qJ/yYsX5JkeUDJXvlFZox7tTcxmuj5B64amA9DCoEL5p0ImonikL86qE9eun6zQR7e6XQ2
/FX4sPvceqd65KrAT0s2SUFkYT8exmyMjkVMWUDYhMPQ/Zmm9A25DbH8TkmGAH9O7heEDcRW/YmY
CxhxrojA4de0ovYnZY9l185EQphZfVDD8Bn2JG4Rr/kZ55PfG+R0FEX7GlNFIeDypwvUFc7PxVXh
BEVm/oi0LgtAgCIAKtRL3w7vzCb/wSUGUX467gopZ+s/DaP7yiV99I2ZlBXPggFTqLTrfmSWvZBh
MGBLgCBInh3SGdPw9c4lhbTfpZ0pkqUpg1hmZ2+VDHCRk8aYnlbMESg2aC0CJcX1R8MksBTOMoxq
EzT1WKV6000YjyrfiPK0gnqB/6eS4ay3yVObWcW9XRLWQmJE6A8D2DNeScudh5wbazCNdR0o5oQq
xNy2w10VkpNpml/a2SkZZw4Ttg3rQNxI6/KXh8608zDabgytt7A+tsB7QEERoFH4E5afpoo/Vyoh
Fysxgg2W63Eq3xlrtzyGVmiLqNl1a8yRuiXlzt1gXjSHFSxQ4/CBsSMhHsp3o24/Yf0kcNTN0kNj
HQyjgTpju98QRd0p3IUFtoloqTTfl9mKpDnNHIql0ro8PoRQtYa2pumNLlEv5nuyz8w7g6OafK/9
SiDNxTQQCCgLCL0YnUfeBnOXnxPOEr5iE6ir5URTrBVWZWtb9J15puDtR3DnTEt7ijj0c21n5M7O
cqbvmZG9r4a7rnRpQ9NJCEjDIJZz0E8LdnEgeisVOBvWltvvEzCqD8u4n7VVPVEmwxKskjaMVNML
ktZ+TBL9IS6IGcnNjxn17c1vffbR9hsgWwcQAe9NTmxTMDk0xp2eQKqU4lCN/HdLLTghdDXckuPK
xT/6SYZyfQ4nU907oQ4KcbDFyXA+KEZ+x2XOz+LBu088y94Aen5Ox29Jfw71xiKLhsQSpw5JaDGM
l7Y3WVhSv3eyr14I54leRHtY8vF/cXcmy40zaZZ9lbbae5pjBha14QSCpESJGkMbWIwAHPM8PH0f
MLIss8usFrXtxU8L6Q+FKBGEf8O9535btOkHddNei7IvmY5A9jL3OVTlzhioW5rk2ch4Pq0z/ppi
M2BSeRE5eei5QxhKaH63rBmJZ1HBSbOCRdJeJV32uzedW1nDqe3YVluG+lHp5o+Ficeu6uDUTiat
Zs9V54Jc0hM0bV0Z1tupL6Mtrwm34bRY5ff1qRE9nPcsNsGVYJmdNWzvi3Uz6hr8dU2GVG5AmvKC
0C5HonNVfViWdZQ05u+Nppd7LPYgBDojsI0cR5PVn2dAmycsXldHg46Su9Bqytyzd21SVtcOTqNM
YVnRDXQbZ8ioUJq0vsQ2a2JJegoDlRYu1PdiGIqdlD/rqgt3Hq8jgmqy7GyNdaj0vhNMu1cqomrb
MnVaYK9h3XXXgXmvzRenfhwXhhZeU77mmYOLU8z9Nv6rV84QVGJJ7U73j2UdEb+4tl7v2V09cDfD
5atL7v7xvx6SCm+bbnGnF4UDyFmr/FgDh1wy+Ae+y78gJOrU5N6zuVxvcaL+ihGKqXhmJzIdKHj+
qU+4ixTuD8OI3y/ERksKKt9UTVa2SjMQJkhyrJf8m8soY19lXv935XxfPhddUWrbwl0Ij04GzpUy
jZgIRNF46tf18N9db5xcFi0CErB+XtrflG7OwV1ocF8IuyBjgDIS+jpGJRJEXN0s3NiM3D/EzrfG
81T2OizDwLnKM2JZ59WRyD74AIkKWHe1mwTl/s5ZByLW+sDk5t8fsk4mu0VfsPivjf1dYzKFxg2x
IpVaQtrkqDcHa5VL3h/qVT25AIlTiS2O4do4K9WNjLZ4uP/pX59DbfhEDjZrM0dbUXt04FFIbMlf
NcS/JAn3T+Lm35VWph2lGnlpce03qV0dhUVzRLQbIVIqZFnUWPDB7tKHbB1n1YULcqhWilGbsvR9
z3ZLKL7OXv2a1SrJvP/JvNs314f1b9S62wHrRUrYdjhou/jJNRx1srp+4MLvFSoWXeNHtBsT5oPQ
TzkZ4qdq/RNxGVHgsPkcwAOcwnQ00WCPnjg4TXq9f05F3Dnvf9ImExBpbzPgLPrfmmFMxIbXVBMi
1k5mCLYtrX/cP7h/2uyKLkh5xe5qmPvDv8Qx/+1DCt52T+YfsdnrsxLlZHAp77SWH1j2pfH34f7p
uevCYCqfe8QvOTgSbAtVph41M+bDbH2y92ecUiTASjG0bbU+R3MViNrrw/3D+wP2V7Wrm1tacRLn
UOlODiFG6/f/tyexfmiTipNv5vV53P/PzIWQkDGyjcfU2ofuq1k3V2+Yqy3ZdhE9Fy5jUNvg83D3
r3oj8DAk7tF4zY7NjoO4cDfaGE1lPi65Rw5jyUhbwGnDH9NBirQUrkv1PZ2yH9RAxF5DRJ313N4R
7fXbsoq3ktzXMJ2LleRXbxegxGx6AFMuRGYyPC3PlPn0EoLl4ZC0+V5jUHEwoKF2dDTdVFh+OvDP
NYBv/8jdRL/pLyHZ73oTnRn6NnwmaBLtjUTd32JVTNkDhvlICX4LkLbZlHLlDs4p6mz0s4N8EUIj
gtxukv+//XRAmzQccP+zoQ6uaRf/n+13aGfJ/5sD9c8v/S8OlPUP09Jthjm25eh/5R3/5EC55j8M
XbNNCbdnVXcYWNr+yYEy7H9YrqthuHOlofNliEJadjLxf/6HYfyDv4qTVifNVGrY9f43yg9D01fr
6F/HafDrP/+DYblm6qCgHBinrgaT6r8pP5x0qiHgtuqYSMuEVVC9We4c+pjA9kWl988KGsFzpMZT
QVoaXQdycKOSxg07KyPMfOlP0Oq26VjYN1TN3n5h5XdIyBW8jCvIeVxM6wknuBtVA54jBiARaZsg
OF1kZyNo/76qPozmweO+Bkh++Qp74LyFNzKLong5pwvr2kjBdOwSzXmuvYVtnRXmL07a7yAmRZh1
ORZcXcyHTtf0s1Um3tkeuv6g1Xa402OS36qJYUw5t9PPzhMPsasJnrmdnYEVZMeFnssftHn8lA3I
cOLSviXuKtvvQKg0LJZUbpcfM3zXTR07JK9n2MbyqH+bZt5isZirh75burc2dzkBqo4eweXws6UW
v4HSZIua+Vm+EPk0lTAUnueQam1w6++e4xU7lZI3WU9EiCeWeyGfJPabXhzGcV+VHSgI0ty8Kp72
jg01aMmHi5dD1UrncxvqAN774l12DTHNthEob3ktbcouUKXNzrbN3wLhBBpaE5k6nL0UD84mzQDw
s+EuYiJqOYFvsEW9vaO/jI6+TSITfYTU2oMw29IX5UVhtn2XZ/VM01g8Rf30yYRpPGAmAICbq3E7
N315JAF+jIZDOzLQ8bTiOE2D9mROw61oBu0x7xW4qRwkt8ePoNsX4SKUJvuA2lLAsm9Ia507Vz+1
LGiA8jTqPWTctLp+nwSTVBbJWnmszF+8j0jUUjlD1NmW18SDZxSWxmubirDZI1xZe+yrq5NQwHyk
CjzGCUhj9Mmv9G46WLw4B2Yzvinn4WB7sgmyqRbbSKViU+Qz7D8QliBWSAMQlRWz5BV/ylb+qISc
j3NUGxA1TtEQGiRbF97F6r2KA6zqtllIUmYn7ehk6CjugEBn6PgI2xah8vzOdostnkrjyYCbSL+Z
t5T+2VdjyPRSrQ/OQm+QDskxLnpSTdOM6z4GvNSuqQgp+mDvtmSO/uAmk/6AkivfgeVEGW2ql5Tg
gYQr6+SiCNqNamalG6onZEZbu3bt58lAOqIB6QDETwppkzfIkqoC2pBMwILV7cgklxGoivJ8lwuH
mHdERQJgMTUcGQIxiwXAS/N7Mess+/iVs0Zja6lgttn5CKQ/VIuv59CwjNkeDk5f7bWKWuh1nIr+
PDXxDwPDaNDULF8sNmeFq7JdKZkWubXwFwecy7zcyFQ/16iOnxyZF9tcW3/8GWFCYZTNcRL1sqMN
73xS1b19FXYJexObKklbB7Uwe84J/BcZm82TV+ovdpSeEpqrBz1y32MkLucMyEjbQrMd7Kj8zEvN
dxq49gV34AfeOx9WFyXcuQgk1rLleZn0OYAhzMWdkGUZVrDYBGqkuIAVQ+KB7fddWu0QBQD7lcMC
1D1zd2GW8kYzuU00FL+7MZv0RyNJ6gdlxHSOKKVMwlhLt1QnWW/b6U142b4zE8YCutKgKDQuwBmF
iMCgxXCTGRTz8k4LUF0dRoOOVkp8BNNwkov36Xpd4i/gnjbKyr9pIeML2wwPoFHLb4kiWEM6ByQG
kJSJ9n20vWm6VYmWw4yu4oszL+QLuDExuNABkc9Z9tYUeX/tnEZ/NlN51QGGXd3ReV4W+M5wP9Hi
RPbwWMNYyd3a+TECYqlLK4gq9R6NBBnjdHL3xa4clArmFg0TZrMkGBw0dW1OdmfWJMhh45ihky7U
UVXih6XK8QVQ8bXMrIMZG/B/pe1tVdaUe86h8kLYwHMx9x9IBpxn7bd0Yv1acfWvFF/52HrUZ8Uq
a4+mofcjD1B61K9wtsEMT7D2t2YNnyUJvXcjnMNHKF/YN5CPTFU4HnsFRmRU+XSxc6EfZml5BNSq
Q87S+mmJiSpR1kgraoi3WRrnnNnuW+nsWz00DVp0d6drDKZk1/9RDCMOghnqJm3L+GIVNYeHXJJj
TlbDuXZTAmW0lyiZAGYBV8Hllr42889qgF2LPOBNCfGZO/25YiS1W1IgCqlOo63HPew2i19tnmMe
5ubdPOpxformgQ/G+WuRxde8jruGPI8PfVN7AdgPYE3R3NISdjDluOJ3Xeg1z54IDNP4FZWx915H
jH0WGT0lLpEAferGL2pOCaaak9sk0xrsM/8VCuRyjPCJInenVd5wNluiBpK6+AxjVD4rPv9UpTEc
JXfJfUjbyh/Cqj8AadJ9O9aRo1vla5/1xrZo88m3tdK7usZwlBoRHU5DAro1WPLi0ahvStG5vrvY
495hrBNE4MJRQpjappmLCNSXZz6kpf2la0DvBlt/G7VyIn5Ze1qQeOCUtq0bAcNmBO3RptbFa6Ux
jrN0kjPyqNrpmfB2hNv/0ef5ew7x/Z3MDzkU3vucjTcKo+9LQfpKPbfe3kzbt2jwyLbuZN9ellrs
q9T9HpvzeCrF+FnRrmv4+GxArtvWq1JEm9r570HizCqIXZIJZuVoe5oJeWxazsS+x26Z5Z22S5u6
IgioJXsky5rNon/Xa2k9p6PUwKHVxkVnOsUelZM6Ntd8FKZfx6ajJWi0uHyl04eI7XKs92jt6Dfm
5pgR/n5udEMFpAhryBvmkwwzF5d1voHF/dPObnhjwzPQKeV3Gtitpk61W5pFO0SV3tmoS39Y7SCt
NeK2N65Rb8pb1z1ObRWdTS05NXNZBlUKX64vYcZM4XLQYjBUINLb59YLzx43oAt5PjRSBBH7LVqy
y1DEJ7uWjNAqJuX4oX6z06cqEEW87cfnOufKRso43SLZvwBusV4brWMgBFmzIIn5wM7AF7ggL7n6
yoCbBG43/2qkxSjOWwmEnYZt31UP00KQBWpS1kJWysyCPABocG5GvEmqbVjp5F+jabsHXS5YXyJ3
a6e6fEwyrn1gbcUxnsnh5JU2mMd/c72o5daIIG9vdCIKxgUQ0uJ6u6F0++tg9xSParyg7iPnfCTs
uG0sfH9uDXBr0OOLbZW/+2Yi/WPSSEpewQjQroIWtOOTIcTHWMbN2axfOkeUL8q/lxEpgOMt4TdE
iWoHWdfgH9O++BzqfQ8AcRIEfVnpT0dRdpg6CD2zch5c6sIds6jGj/GdbRzvW2HdRGyOV/K6vwM9
6/18OUq3Jn5aUy1MeKYxXeecEfkcapqfC3SEzsyKczbMfwwirS8gYB1iC5A/mU5ibL2ki9Di5Om5
Qz7TJ+G8L4BzUa2p7imn1JqQCe4j1T9Rs+aXnN8ibl0CY0wzypA5pbC7RTxvBkJvDpljv+c6W2uR
LvKYr+k/upNam2mQ3Tm1su1glIQRZCVrInd+M1u0VYC2Xx2i9o5dLRPfUuM1XvdqqyKwIE6HITjv
+Y5nhHDslfmXHrrNp0NgAWUQALD6WpnF3ojGZ48tWJDi/IICyGLIZCqozfJk6adyrbBrMJJAvntw
IDhwN6E9TDekr+8xAPO0t6rAHWBdJtVyS9ekmiSeH8qk2UzRND2VEalW6DCCdjKNQEze3rNd0OmC
IrwZS5K+2lQe4qz4VRQcuaEwkktawAdI5qrcxJ1jPsIXZSU/2YtP18UkUhg1bYbAHeYuGIPXE6VN
h48crFNwL4Z4vsB4JxeJcvXSIopbuwD9ukTVNhwX7+Ks28g+qxIfAdWLM0H2TYjcONRx9pzmpnrg
/59IP8DVC6AAuZPO1tpamj2Z8wAkGTCwKaIoG51xuqxgCn4lpGNUnfLOzEq/VNnlsN2K7FL3qg6G
Au6QQ/QAML2ChPDZhmM5V6t0ZN57umcce9J8mTuQl1JHfKspY3dssBO3SyLFJaflngDcPYv4crwZ
3qzBFqJ7Wv9ngnCdpwW7Pq9mvwgF+j0rv0We4L3L7Ti2WeSXERuxeWCFUFNsI3jF7JbodUZV6QXC
WB0MCTU1tMitizbvOOVclTVMIR9gJWoM96HwoNLzL6PolMMepWKxL/uvQafCsugDNrZFJqU5/XHc
yt21Hmdq1qU/SUDhDWlUA+N70LEqjcW2MNnBRnBld+PS4O8HvbbjuB8YI+enzBsCPWLSn7Sd/lhW
Gvy/Ehzi0RCEmnBi1rssUp8qddkXt8gl77cBXrp9m70ru16u7aJbO9azTdDV6XaJAcZ15Tge7Qbx
t67D1xuL4lWrik+EQ6ekHIhSoGDcgfCMUCRP8dmcppdc2oNfdhIpNvgwmitOuomGRWaVc8z75HVp
WZAmKWFRlmOz8V8Vzs4L8j+m2BXOvirtcw5w8hMGWM2+I8TgZ2r+8FStPYadA+KwDcedt16WMF83
zLqHU56mDyQ7fZDEYXP5FazgC4MkzGL+htqZsaU5lwDUQvvgthNUUmTNmzpJP3vPNeF92ejo+6U9
DK79YOmC9GKCRnjFAedltopO5oTcUzfrQKutX5rbDHuME+G2BHwGuS4TxykiDkfVrbGbhzLlRdrd
G+7EJRkv7PKXeV7FKoP2p6R+2RNEqvZxNPyckYJgCvE2Vm26l47mcxu3Jj9cXpNxaSeIkEfeaknO
5G6cRXRoaoeMsBShV5qiTi0Rjx9m3QW02LjHtgVIaGqsFxNHOscUxQqQTvsh1ZLyQZjGyUZ6SeMb
yoMGdIYtlfUzMaZtKOsSEluk+3PYNUfb97Q2WkV7+HS4bx9Cs/5uW/PPdgk6+s7j0k7eQzWkyYoy
R9gTiqCaUhROkzJ2vWNMN02fbF7DeTzPFfgEZh0ZYinwAfoSPkzh8EXnyl8AM31a3O7DdQY7qHSr
e2rKJ+hvPqd4dw05j3xQHe4O5C5bEtfzewM2QeZdlnFwtp3NexEQSHaQTartZDSxjGuX365aNBwn
k6IUpwlTs3vJdKG92pENLNZdMh8ac71N6U05PYpbHDaBYendFcBOuUEhFvu2m+48N2+DpnicSt28
6KOTBUkRtphkCrFaelsXdfECrAPJ96ZceRt5qNDssuSnUmfNOluF9ii76oA7cdflcfgeY4LpZYWw
SHn9jqAXcS5huG5JZSJl1k/SKn2kI+j83oPPyhZQ7t1kqbAhuA2MV11utfUInFCJXUJPvdlNN10q
jXNuTo/L3Dzhs5rPTKjJeQnbV3uGmWN0IKTZvdJ3kKFTuE/dJFkwEuujvHfSVeDV2q4d9AyhqYly
bqqxlu0wN9QfBExWxIpsOS4Xvw6tHr8pojegz8PRoc3Mi3gMxOI+a3mrPZWoePAk9XIsnyotP2ht
t6Zb5kiGOQ4C1gDbpmchuxTiOBfzuM11m80THJydQ44Ib+MkmLWHnnb4IUnHz6wT7XvtLgwMih+d
EMmLmSWfoRowRoTx1/3EUtmqDiycvabhPCgX8TYwiFk0u3mJU+4vRmM8gCKQm7jvBp+bnB5wW6Fk
fzaiLnuPDVjZaLhGw+NnQ9RWseX284RsnVGa8HHIX/FRABUoxGWMrLBsj66nafBQ0w2NiDx6uHzW
s/pRX3/aSRjIMwqTQCM1dsAlnTpIZth+1HvRqGGADTtrY0aUc7XSmTUBh7YX5PPYwo7SEO2NDKkH
fb7lmCi+KUEcZ8eWsjCwlblTxmzKZGRfqD/KbOSDhYPOyuN6YzLiDZSGR9SbdIYYLXlP9h5hqRvU
E3BzW23bsAZVMooAcx0BL0iFtlHqYVFDo03IYSmOtdu/lN64yktSGQx5c7R0o/CH2AsZIrIVNuc4
echGS2eNAtsgmidkLpNp/uhxTtVmUFlj+6mB4TQ1ppoEgSxXM5/iY6ZCSvzW2WFA8B5k+cudOn+a
6nnbtJ2LetH7Fgt+Wy7zGVZPjAKIn2+e2ly7ySVFJNHTzVDZjE/1l2su5WE0mnrXgHIyUXld8lxY
t5i4RtXKj3jojK9IfIahwCFgWCdPs8MAbyQJeW524ocZr3ZrBgxyG98kWuOYJdznOcXFTgjBMCaX
z0KtHuQEW8/KoFKEbm1Sw01fir7GZ1uAZbeqaQ/O09uU67DWGNublZCepVwAKapAx7wovdiWZsHN
Qhbvbfo8sVJilGL/1I14PA3CKa6mWTKNHF8T7DtXcwwiZugXj3NZ18bwaLVTvm1tbG2YLYvNQkQQ
jfik2Fu7oc/gnClW4fBNVNafphDffTSm0xY4iDgmgtq66OfoUGCG2VYDQYR610YHqxqgGq4Ti2Hp
0caNGOZEUuJnz+ZuT85OfqgbfDYVigzf4a2+lMzKnTx+KsV8Kw268cw2H/upH94JvV8CzmfwXe7P
wSq9l1Rp3kuFMyGamE245hPeHgInNUHIbi8UwSJ2IEhbIukxrF9iCDOC4u5hjNKPNqPt5XYJD5o5
wzPzkW05lSmSmykPplUmHEUwcMrZOBbpuBMsCICuEv4rAG1ukjr3cR1+05maE+Jt72ElJh+2QzZP
2rzX1s9hWMZ1woHpSQKTTz3FyJLxh0uwQRFPXuDYaX0qq/oRQxiFbVtkz6zhXuylc3yqrylA1PdI
qQPoSaYxLkYIefFQtiTSCbHNSp2Ja42IFVMcDIteAxtYNsyCG+xhg2qOAu0lglDqI84Kte5YMcX9
GKrEBrsO2niYtacpR4HsiuK7K/RNvKSRn6AH58SZKYe5Jet3s/zkzMcM6n6acR7ZYFfryBl9hcf8
Dt9BHzf1mHLQ4HT8nRvBXxsjBf6vrQ/yF9E+2zZP0S46A+qNxHqRjFDIpAy/RD2JvQm0SvU46inu
gUU1TFwFf0kUSp7cPj7OmOiQX8B1bwd5pQIxgF0hCXBas9665Ltt21aUR6uv93bH8eXcgexMrzbJ
qjVb7P6KJbILppURhmSSsRGI4FUZ0K9agAnlrcuvjdkt0niniZ9oK3ZNbQnfyM1HEnOsg1T2I2qY
1B+XGgmoTsObgWUSiLj29+e5Rj3z81r02FmXbaXB798r35y+fFDEr26n2t5lgzsdKam5uZYEFWqJ
tQaxGfH2512efleNw4oZ/XxOg3pdp98fIsr1tHRkMNcMB8cxbfeYQgakILC40o+yQVRWlgn3ouhy
59Pd8XWGlf1xyn7Z9xG5UAyaHeY0xAPFHejxdHb8caoJheWwZnFUivSiGu/bEn7ebQz6QpAzIVag
q9ji3+laUYrsJIpnHTorvgEp2LkyAutXAvw/rROMfEkuWhUQwkN5gDE19cN+uNw5TPOkg46Ixx9d
DMIi0tOXNToWNymazHle9xJmGZhEUkdFjrsuGugINY1XukhvxRp6bCeFhWxGbmzAyUwHIeavQo2F
PJTZnQyfUhehGBcvWD2arM2kp+M+gTx2EIX3I0J6h5fM7yrndVHZ71CKgyyHiOUNiwxOSZtrJbjD
xzQjig96LN/vngUdv91mHuYvK2ZISdgvVWDmt5N4aidXCzBsw8TRNQY3uTihcO7xoE0tYzfgG3Xx
Jo3F3PVSIg2xEVe40xNXLkdgaT3ckVq2qfKD2YbncuzB+6tq8ZlPcPFE0ftgDvobQaAaBGsHx1Aa
Bw6w30NUlSsubn7zMsPY3XckS1s2Z6S4fK/Hi5bgMxdun35zy25HRF6DN7PFZqFZr7GY9IMUDqKF
Yn7XR6hqJBSsSk4Lxrob+anApwC6xfycbT2mezxFWgicK2XKzcQKixWBzUT1LXAYzdgjLi6vor1m
Qd1CTwUWmTn9KpEZ14e5rZoDrebt73W5Cn5m5owbYdpvgFKQ9DuvuffL6t5JM7yJGdnv0tffHQ/r
GnTyHh2LfUWQbcGcJnVDzjvT6+adLQR3YaCuKNLdgLGw2LRth9ASjCd7HYIhq8JBqMEXxzo0PxNZ
LxuBzlkP462B5/I4clFikWCGeLB7+vaflCmebUA7a0mGFeZlzMwbE8ftHb4nsGe5evUlV3lRUZyH
lALYfpnapyWavlhHcytwKhqccfgk6vGj/enGj7lm454ML7JFmkUYMU21/tbI9gX2wUmg5kOec6tc
cnV08OscCduQWZDd9zup9YT55d5b2sT7ULhv8arkcWJo7WRmHe+EOJR643FcMHFNj1FdGwHbjZ5g
ZXQ6s10g2Gx7NkI9Fe/ChKyu/bhgos2SeWt3SbtxL2NHO1hrMzkdc/nsppNGUKmNH9LSc29HwwpH
NT3EC866MSW1jkCZW6rXTCMKjWTeNn00BRYOjvA5eYkYP1G+RObW49iJjHHZxcbA6njx5DrSkIi7
CS+Y7Xzf9tMvZbEALI5V3O1A6jAyEAU/fRyhRDUI9FvMY9xYnh/REGl2h/F8RiYdRyZyxv/yLEll
nvq6mpii6cAWhIF7MjvYyPSPuGSRTNc1bZLh/cpXuKF+N+zkxG8eHEZfzAeQbiqaSs97SGznk4IY
XkBYX++UQhIQEipsSztGTST9O9ozC+dvbCZoMRRUXGuOeG+srjR2KNG+RcJKpTSCBKrqHNqkvAyh
uZmoJ5nh9dKPjPK0kFpxIis0wtgNXM+epg/UscPBcOf3av2yu3XNrXl1WvFMhdAzYQ6vRKT+G6L0
Ts8nIxjBn+U+1YRVTHrMzxeWREOtLiRS8V5qy+IWGxoUxGWsodONsHkP2J4Wnb4QUgvB9d36bIlv
wbgWoaglTPyKagGnc0jRV/bRowTDEHrRqTL7a9UtxJ6mvNHTcv7ujtU+StijdRji/p7Sq0fw/qcx
+z4kISaaFpvUVIpPFpigNor8fXo2CpLT+cVWVVsfZgrfinKG8ayLEaFo/axutpU5bFTu3Divxn3T
1TevVHhziNT7a5aUxAUyOXMevEmbMGUMH7qTf+8jewJei3RQgC6nx8P6pXnGjzsV0Np7BrdnUknX
3FRvJyhPwQtoLujMoQgaxLAm3Hof9+G7ZXFmcDtHGoXbcR97hGo2GaqzvKpNLC7oEpG+RbvMCzm6
iCHcxoKgBVB4f2rTCkyLOea0GIStcngzwEK23n43pHg1k+kar1eKa4TnKLKPoA1uLToc32kdMoq6
dGFaxhbBGeZr32aTH6rDBBq+hiPmm0b9Pg8q4vImsaubzgYTobMp4/1sNObNaEi6UlXIrdieLryS
JCF442s0jFcq22e6NRfOPKkQCE8FAdPFH+iOTBMQy3rStODMZx8u76S6r0g4GeaH0ayO3QfCLT1A
ie1si5GIHRuX096Uv9uxpnoqEyJDCEXzk4FhHgD7l4YWENpt21yZiDYh7K22dUmeJqXeI3TyNJL9
k61KaWcdzBlOSRzFa61Evy3i+Jn7RMhYkTGGxWYb6aRWEQObawT09s2IIjg1N/jG3dWuAXI+l5I3
sPAbwnl8K20zspASYmfVbG51IQ59bslAui25ry3jgtz9lsBGDKS2aqDn68BK5NxAhoHC0rMIGK9d
hAhgZWs1/fdQFT8kLzExSDM2Fa0ndrhh/zwO9Vdh619wTQjyss6yIqRdqh+FhoSlnCGbGrDICBIn
p4WGnRAfOmvMFjEm8VupjwEdDwnQ5UZ5cjiYiEj3nI8FWRIEMIWzM5DYZrx7ozkftf6X1MSx1eBd
GBVamBpXqKdZT0rxy0NW3fha7mDGqtWrw8L22M79MR1C7TRav8MyBItmRkSIkZlF7E5HmvGfpgyz
T49IgqrNA72N0y9CfUgB2yoqyONoFuZhMazfHgDFvWpb3Dbzhul9eE5ilZB9hmdrSKqAYBWYJqRB
HqTNgAzf/4bhsr5jAZpuOw+RojnhpgpN+52LYIvtY97EbYVadBUGRGhH18186OXXFWhx1LubHJDu
CJS2BMtT4JkRb6ptIaPvxiqNZp3y0/Zw+kg+GJWzWZKIfK7O5YYb9owaZWMfRDTyBs8DlOkjGyLo
cuS0R0yaXnCHReTHLfMWJUP72KvhKXLaQ5XC0PW0X4zvLWLfweWE9QNG/W43RJXwx4RxHRrODSu1
q0aDbeU2mu0o8rlBqaNbVuSMm4gu+qDK5K+wAV0VGZPyEw+PD8uvyg8tIkoZDHG3okqBLZctD64G
y8Fzhr2zzOdpwnxkEqMpmqZFo45qC/fgh6GTHV6u0RCWC1m7s5zuqBvO7+EBkhApCBsifYfNbJra
trQVy/JlN+0lC7RDqMwvvXk1HKMJMG20WFmUue6vUP6g/tjLlpQNjSFXaSBzSYtnxBUukepE/E35
6ptxj6kpOI7SPcNHIq0wm2/ZytDG9ywduxnJuxxZdxXmeZJrt7aaszEQOBnCTFl+OpO9y+3e23AX
dGqCFKipY7oOHVm4wU1DmCyb2jT/4ZHPRf4GT8yqvHxTA6PQi9A8Jm1dw7XTf7nMg2t5Fhay9ShO
X7Oq1s5zaW2NWtDfDWm7qQVFMsecg2QGOVizmYmqUKrpd0VUr8Y4DmkJXajCQILCFIYBSaZmhg6o
IQzIEiMIlBHc3JI/5wwKdkYy/HAa62XpGqLDwn5XVSoIr7Zr5AxNWRsxd9yiOw9kEx9cc2pOZUvE
ySzTY9cTxRFm+kGFZL4qMpEy02gPU8rvLtLGm2giIGpcHVVqnViMZts6rHxlEnYUakVgTbLaorNM
d5FDLGDUaj9Z/Rpbu8JK3SqckIs+PUmFIW260eE0p5Xmi8YkOZju8lUnw7DBz9Ax9Jo+bXBVXtuw
vzF/ZCOANHd05KFPeJ/n5fAN8U++7uhIscmA8ChN+FmT712+5JC5060pJtJ2kwkZ0vqvjKQkHOqy
YtSGyolUKYdRUKAMUT3befGkss47sb+xd2Y4/yklyB+jsB8gfxUbWoiWwpGgQj3m4E1L86BH8TXF
AhuSTnbskefl2XCJCldb/YD1puBqrepq3ElRsmhmb7GL8As1DFI21QjUV0TfGh23GkGaVe4vXFEm
LJvNCM7o/1J3ZtttI2m2fpXzAAe1gMAQwC0JTiIpUvNwgyXZMuZ5CABP3x9UWSuzXN1VfS7PDdNK
W7JFAYGI/e/97S3RNCgrkmcRYSu0Xqn01ah7J3xj5NGrZqSYRVCo5rzS/d5TidNjdBkfwjzhcG+D
rRpbmsbBLXA1QMKP4gyQQ4DTjtbtja4nj71jvLiMj6CJo69gE3WNMuKee8rwIW6xaHBM5/rARGa2
dybp4yNjqrPCeLiqMyfeejCXXCcAxFUGfg/vh2wLmUOrIVFkR/tFxe9aB2NMH5rrhP3/TG/9DCl+
lU90n48WoRl8WVeAWJdAju3WMLhsXKsJMPfVGuV58U3eqOi2qaa35HbsrR8QzhkIVMVTBR1hpQ/e
e2x5YhtRI5lH2YQNzlhkyPyYzRwtCvBQcM/LjBgNhzcQhcmmqo8do/hY8Fz2GIWxn4+fA9sBk2PS
+ZaF6Jy63d2oYrkTgeoua1/EKHihCtR6P3THynlyyese9GXnLhcQ+PfL3z+UHJycyXL8b9inNtGz
OGHoVt/5dVqOipvvl29k458f/i/+Xw6gftVx8Jy9zPIjF+E2WLjIQ6LLtU5HF8tFD6mqcR90joRp
GUy4jbrdn3mK7199By2+f/Xny2//7/vDP7MY/92nWdbIYSG2e6gmFO2ZcS1WSdtEF6Bs7oYSR2LR
Jek4UMQkZyktpHow2RRR82Qp62fYh80lTmIF6SiVK6t2jxRVo444erG1sCOvHf4UGApv1Znxir0S
HqKKFOWAIDgxdu071EI1JCeuvB1LrNiOE3uS3ovGi9JqEhnAtwt70lc4SplUInPYjGpXVh8fQ35/
ivAd42NZ9/MesS14f6dM0jtb2S/WzHFd6ixzQFjsDZGFnW15aiWMjzAxe38K2tAHt2xjwGeVNEno
cSZEfDduykC8uSwdRKn8YjTfKxFcpzCQBM/QqBhia736FJVjHIO48w26IKklRhea1MTbc2m8xEQz
pAtrGHAUCQf80rKjdALtuc9/6a2XPyjjrTOmL8TVyCdt+wRIChyKOe3MtgOWnKa0+1Att5obQfLE
3aVVb20DxclejeXPeUrO7F14DOrtM35odOmZpWByM0rkWDE5Ea0ig8LM2Ojv6XB0B+0eF5FJvsd+
Uo2z45RO/5sBAECI+EeLQLGiwmXcjh7sCYLFj4UWmdxqavLB7nRrzssEH0k49ephzNk46DbMKZWT
EC4rC7ElDI9u1Ju7eJ5tmrtr++ab/GqV7iM9rj17Xk50Yw6TArlo9OU4uduxaW6zvtduak/266B3
FIPhn7XNjdvBzAHJB8u1HBOErLsQBbaWXXMsx4tgVk3SYtM3m4wHjR/nabSaSq/YRGN+B3v0IfKI
oeoZIWOyFjONhqO8cfIa4u6U12TYC9J7jFvSGDlVeWCvWAX516Gl5/lES4DOguKJgxt52XHyyk0H
/mZvLVQcilJT5gew2uEcAu0reS+MMBdHS84vHBRXc0dvXeipaF8FzU1VpXi+R2P//f0bzQXIJBLK
qN8yLb8R8+Rw8s5fZJpe7dG8JgrfW/RsBbiAXL3SsSUgLCNK3/cURa6haHx8fyHPPpkO35OmkJwj
R9t2aAYDWZk9vg2wDzNarCcN8igTTKtOE7scvNe+jgaix5O9M219YmglmKqXxzSGf5fdJkVyU+Y9
f++Apj9RjiIpsKMyFzoVFw77YTyunP5Tb8sm762JOAtassWdqob1VLF9y0j5JvHZtY2XbqQPzfSC
j7YyTmbi7LpMvs1F9jo2A55G0EtSBW9mENEvagBBGmg+0Wc9uunJjFJLganJtLA8ZwCr+uDVqHt9
K80EcT+e3tKqmpj4o0cNlIVsgoS0kKtH+kNp1196LndNlCb3PUaGFbUzJEqznUqt+L6ImGxBZXqW
FB+dtYz9OseHjWQixWjaTS45CV2dAvetVlrRmcYA7zAWsb7zoNRWyjqBQNP2fdwwcWw8JCEiwU4b
XYze4Djz4YgsPRUzech+M9XyfkTKCZk4Vpg6tu0U3WXLKUoBokOZwrfgMnlg7pj4DNQegfkREe8T
4GPL1KGsvM+E9AFurr7YGBAjbsRy+XU2Ur3X8raHxdwSPeuPkQCzG6aoWzo7UhAFMgZx2d5GsN+2
7BNfkgq2k0cjrE+aor6ZZcdTLJ/CmdUPgKJtOPk6CfEB9wRHb6ZxkxFeWc8TOGCV2CHLP0/ZaKAG
aWkgMReS7feLV8HPVwLdoIqbc2EMw85gEuGamIKy+lBkc3ITdIKybL26Gwz78B1u/H7pgcKgmWg6
vsHgeUxHZ0XuoFpRBdFvzGH8meslzcIeVue6n49smcp0eYKknW+J8LHI2SiSnFDAIxi1OD2AaGt5
mcsBibBjsviNCjZE/DxX/Nm8HXiqOaI/Clpv5rz5KeK0QFzlc3AAcLBa1jRHF788l/ocFVvPcBtX
MZcGFDKTmefQnF38TW9VxQSvwmhWBONLs0ywSzelaVWlP7FLRYfBrXTSf7jfZW8BMIq1Z/yK+RzE
V0zGxH0Jp3O6SK2tap2Wp+bIHEBPyjW9pr2PHBcdZ+3XhF7PScI6Om3sXLyOkXYxG82XW22KdWYD
tLQU8V9hvqqeQbGuY8aylRtfUqs+oZ9nOxwZcDOt/pzzr2+8oryni+VzbM2H0IrmNw0aoifV+JWb
8dm7Khr63pqcmfas2TETnAp3spu0PlO7ZwH4IZlttR0SFPyJyMAcMUT1RBW/it57I3/e/JzaFxmV
66zQr2FnOZyWlO1bhfkrkJhRkzLUVknjJptggM5QFhi2TLIovhGFdPjFwRcFpvio6amJJmyAYNqK
8ySxiDbG7D3IxQLulY37bqhDV7XXTrfvnRpMgt2E6QFgBkW89RMaFYOrbEkL5PMWZ9yHnVytMY6g
RRnI6LHtxwz1uTNY2WSdfIiM1J4d4KbsOpMiyRYJwQ4xlaRl+VDikYPB3OIvbnWOs/W9wjZqeebw
w+1cxaPEax6rqKKWksZju7gnR9idqOPb1JNBTUNsBHgFMHZNNSXnlm4QiuLn6ESyOoQuGqyYvjwz
OxVhsitJj/4SdXRwGyzfHN5BJireKK837QtAMePAUtjvLBwWD2S+OOeSafqyw70xa9V+ZocL0WTu
j2Fkk5jpjSvhWOanDWNF6Tgn0Ze7qVT1eYjM+do7fbRLBTnyEbnt7Dr6XYddGvtyW5xpE2e6miCm
Dg1lKixJxlsr5ngbp5QKyWVM8f2Scya8SV9U1FVnYGfVOW9iZ+NWqKt//xAhf0emdlqb7FUma1ZX
t4teo4mMV+4y4ekrcZ+4ge3DYsJPVcfVBkLGEhPxNKL8HQgUW7LeAWixx65Zp4HTHbqlsFvO6Sm0
l/ec0lfc44Z1qlPtye6Ft0EHKDZd9MsAjMkjcnpmHESSdwYbOVi4pW3GwdQcgSmJcTm2VYrJNYM1
H9nB7YAfwMzgu0dTenUflJNiIbKLYu2WPQYJb8zWdAMA8seOSXiDLbGw0JIqQjMli/FeywvarAIt
+3uS85+KEf8Ki7Z/76IkMGiTZxTEBmFWW+K3Jr4+CrK46uJk74DXAFPRivPQ6Tex6Lw73q5tjzZ1
k1omZFd0m41jTS1PcSb/c0Eoha0UZvZsijMcLcnzdx65zDNxE6extse+kudr18lT2vvMP6JQJonq
ddnIzA+rdu+MpOMntvA4BjLnscu8luxHbxzNFB8+pX06QgIoafSkaE9r91tWmOrcenVyEL15qYI5
PP/54uZFuyds/BgaNXMti33SgANOJ987M19rK6AB9KZLL/gPb6P1W6Ehgy7LNY3lP9I1eSsXIveP
j/sYlZUC0P+rIgIRswCM0yn5sxpC461vIJukZuIS/9UcFI4hfp1fq6nF80MRtI+Mb97jdrSxg2Tl
obcy8575a3uR1rzFs0CAxaJKLUbsfuDGJYzTy0d9arVD6hEmR5K7jmni+Lz3ELMc50dmNGAHjDi6
o1cpxXIRvWdNhqdonPNnIx4L3yqthWIV0d3ltMGtNPqDO071EUvotRPk9Ky2PnTMndmftcYzPfft
6i+x2j9Y5X+93Exit7/nUz3TZQsoHGKyUv5WfVqYfVBG+AL2vQj8sciHjRO0u0qVfLuJmNhKkrLG
cdQdBx0razRsE66BnTL7+IA8fBsUnn6KmFDIKWv23wG2BGLwHvyyt8mZN65/At4JL+4Gbvf0lI/x
7ajnNN2neBm1IH/TkmSgK9s64uH5998bf+9/+805fIMOdmHD+q1XtaDdty+GGdu7k2UH7KXIp1tV
mvF7VAEOtsKy5lbiB8H0ytqadQu4Rou1T7c2eHaVbIKbrNpbiZ1tCpdhK/PTYUVkSn9qPBu6QpMj
dXNZrdoZ8jXSVXsJTZn95VepHd1KYXa3EzQmQG9p92NgiXT0qXhxuqDZukC9GUmQyjVu57It/DDU
5VtQ5YfcYhpXjPqz3iVvsRjiJ3Y3/S4jAbO3ZC/uM4zgK7xIGDHB12JR115QfZwHohI0KicxTBzO
HOuy9Ix1zdwE6okDDsTnzjGOIro2rpjpSTfcBx56gDOYEKg6i06V50S3HGZZEAKylE0yBkdq7V8G
EMZfA8Mu4O7vZT9BmnWwggr7vhvwMaSSEnLD7qyHCi1/V+VjcUPtID9l+pX9vMbOJ/vBea3H8mI0
s/3F0rpH/QyOjjMSqKUiedX1bviYgPPa9Ibt3BKzI3Gh5XtCl7AtCRkm0ZbndrOdNSIqatvOVftG
7A3jeHvg3iW/q7zuJBJSLgvYy1RN9VpIICYeJgW8WNZNAv9g35nNtLM7rJhDIig7LzuqDNlmREFp
vP37q9D815Vo6SWwpekJXZfG73cYA55YM8nk7j0E072OddlE2jzL4SUbxDWWoOGssIFKWMzimBn0
lQHXDfdY6DnxA7ndgK2bwZeIz9xG57WY3e2kzpxcnwD35NPkzx7xDtGSFOgXV/3cUU3Wtfk6n9Ag
28bdmKAl110QvWFsw7SBOrq28vmsd/zJzFX2PmdW+R++7eU5xdQoLIt/BN9xU5B6c0wLtpdu/Law
aHZNS7eQES3o5YUuZXGh4CBcOzB9b0NwNHkh8n0RFo+lgM9oUbXxyInmoqmeA2bT9tfWImM5SMH0
xw7PWpA5i1hpYpMhs1wNuL/DfMA5uBgh5/HDIP23MiE1DGGSPHETVb7HTCxt2lsHbLoo7T1ydLrN
RmhnMNRsPxP5UhG5a5l/+TPjrP/wFhjOv/7oqY6wbM8h74H6aMAZ+OtDCOJDRSK4jvaDqIbLlIXQ
iiGjGbl4dWTX3c2hE93UYfxDWng3rLh6Af3kNzIctzRVI8jlXvWWpZduMB6yKcXFDK38MZchRGRI
yzS6jUe7boYXL34LsClcBzV81qOu70U9kXPTLP3ZpL8SRwp3WpuQV5nKC6wM7PuMsaMyey4YvF3m
uHnRwi5ex+Acb1qt6R88eRMEEJt6FCG/zscKblEJk09Xl4YR8mkMp3dXbwdspvkWXDrucNt5bqfE
vnTCsi6sl69AunTfEQaXKVXO9/iHzBOsgVtR9zaFATnxEKWde1JF6zm07E2s5urSMqrx6Wc/f3tL
WLMPbcaRf9CBbtlTDRrSNu7dviqPPUwS0+zc04gh6j7nMFh5M45j/JI7Zq1HIDlkTroi3rm9TZpi
dnf97B07vWZUoPSYJc+9s40+3dFAo6+jLrQ2SsOQSkwxBCoNxGxBCduthmkJ+8uIv2yL/vFTLhWh
pKlhOrrwwlSfBdcsNy4oDtkugem8qVycxNRmNpuY4/tGN3IYvq7EfGdo6TYWaXHV436P5RT7Xsy5
PJgRu2m+ojQvUsmxLTj0OxqiuR25wcaoDbGzupSl4JnNFfu/DEVPiwg+t5+2UaF8zRNWrnl406XZ
7uYIEwrJSMRN6mmwIEFSGBLODUuveZ2JK77Ns4Fl66JyxFGLhCkYTQIfHLuuTdZ7G2qnzc04IbjE
k5EyWi/wAkrcFlOsP5IzL++yaIzXyuEzo8Bhrz67zzjFVqbk3IfD1Dnl/cSApwq0p3+/shjC+9el
RQpp0d1iGZbj/V5WHRnA9aZBajumqeN6CRFeMhkEaxzdYjXN1s+BQ/R9USWBPxktHSPSovEvMt7p
YAmhJyDcaQlcidLzxmuriejQezzWIBs+2h6VbQ3Igu0glbE3TeelK/T1WE352S7t9gKTG+tePbQr
k56KWy/QAOW5JQe86xil0XUZ992xIV0wc0Ju4gLXb8Bw3tVpFXGHrlvl3cDnhcgpYOoynkJmenZK
zA+DrXpQqLp9tq2csXlpgLzxyg/G5ijVbnnuo6jC3c/1GNuGvBWgQdemE7fbSDUJZWBEt/Ope8mV
kFeVxhuTtNmS09vm0U0OCOuHnNpD7OG+NbSrEJ/IF8OehhYcVcl2ZhNxK9nh8iRRag88BP+Jk/iK
BXmjwOPglKSPQ6clbG864bUrEiw3HMEYzU0HuBe2/52Dt+XRdJD1sqCa9zmKzSpzlPdMjPacTjV0
CuuumPFcsfE2YTp7xAE7We+Jz4PoCz1zYxHDpjOiMC9pwdYcY9IJH+baAM+82FxvIKMqbB6lBJMZ
6oAc3cXUtjghMFfjd7EfE5I3KF8AgIcAL2YCh3DvuWl9G+MHmcFWbKyQMB4uySSkRMJLMQZ4CdUo
TSCOQpJV/L5i/yim/2OX/Vu9/W8f/v/Udk9Pkc7T/H+m87x8td3/eY6bMC7if6pk+uMz/wHnkX+T
NNqTS9Jdh4OYzuPvH3Ae8TfHNoliUTVP/vufSu/1vzmmbuiLLOuwcV/2S/+A88i/GTTes4uCHmIJ
z/l/Kr0X3BO/LSQuAjyLyLI/46ho/v58DidLZQXFpQel2ckWs9VXPpDpFSq+tMv4QZk0FGVVSUFi
33+wOc3x5Z5SZfS3w3aKLOfAzQElAa96P8OAJ2/gf9+7Lc7VypEfcQKFYNRJPNI8u+KIyICvxqqU
JaQkVRjg+DtSFcShUb8RJgVnzOdJVIoGoVvNL+qD3UW1wYgqfUZePPU4dIQAIvUBQmGZ1jhfPI7i
bF/q+tCAqD9YiBX+MEFfoBrkQ4ZRfsLAtk24V9ZGMB6HMJtPap4gbuFkCaP6QjxQWxm40zNERpaw
lcqEcfAiSlOKoDgzAa99KwGbbYgHBPsYA+4ysbaGc4al+Do6pcay41gbiitwWnVJszKmFM5eVxEJ
MnGz2wa1RZaLHo8yqG+yOIVvLcYH8r/Y4GPGNvgvpgJ+iug/molSGSvupgvWnphNGqPcitUNJRqP
Q3VuFMZmGUuaB2qGkIZGnDFkJfRDioD5OcVbRsbJlqUyoR02xDY6jY/m4N7npATxuZW4oqg84bGO
CQYXCkMU8Vh1gzrpkfZoCGMzde2zE6k722qoEnK2tYPDFpsI4Aa/jF9mgUPFmza1rh1V5V3gbp6H
3ntix/lhYWoaqglWhUn+gb4FH/LCYfldMwsL5psSKb99VwmhWruAR97lbH51g6ByjMalOx2GoKw8
miMe2NhgYAkzbp92zo0isLWaENLxa2fL2OYsBv01Ltv0NBOA9MVolNvIpN621ocFAhLQCwP6wUO2
YU8yA4+F7w+k2IG4ZLXbErUSpVwMm5ILnAE1Jz29ljZI/ax+nQmrdcWxk7LhggtLv3b1zq+MWa1r
As3lJEKAC2G8dmE+5eGjLvKKTCWWF+IsZ9GQDwmAWFWGOKWBfScy71KmUcgx9J38ukToTV7rKmou
DXUbI3TTvWbSW5P2ckV9FPiFvGk3Wutt48bAx6ilxLTtBT4XR9jwjV2qc3QNCzymQ0UmXnk7c+on
vwbvsQlN6srI8+Ff6F9EluUHsn3Jpo8an5WA22wEXEqYYFU1wSlotLtB2LUvQdNFKFnA9ndGOygf
7zZKELUuWS7dDSrOA5VT+pqxAKTvFitFRa+hReG7jIctz3X1FD3CWL6Pm3s3F9qO+JO90qv5Z9Lh
myFm8dN269uA6b6Ho2xtAKnY9ehB+CzR86e5IZOwiKbKZnfmdHuaxQACzajiXSD3S/SIuG6S3Nc2
nPZeVT5HIx7xhn0rG+ifMdJ6M73QdvY1aYPcRYN9WzvjoTcasZXQ70rbnbZzapR+NA5Xcg6Z35fM
7QZXdCsCSj78xb2x2EacILwDz7bFB3nXDpeAgs1N40V8hexW0sXFAuAA/13StdKS9XqY7ZGuFTNn
J4TlKor1vd5+eBMQTKP9GMc+96Uu/SnUP/R5+QGFFHYawtrKoN/JAfWxITCy1xbgNbjjH73Q0Qty
i7YpMla18MQJ0wA2LTO4H0HkPEV5dlNnD7hJGdbCj5tAlPvEs8KbtnD4Zsroq2KcanjKxNrXhhTN
yYsZBjRBROpZeiaVLNZz4OAiccZsNSj3EKeRezfgRkurIad0BCaw60FW5MyOVB0RNVQVrAzX/nKS
X7HmPEOqjJmreVBeU/GliJOpfPG4OExkNVt/lDkUB9X+CGNT3ZrkT9ZlpjMBy8utKUAiePLTZVvO
GR0cuGeyYHXmGnGSjoSKlaku591IKATUgBXeOTtD9s2ZpmzK9OKKny7mKXx95A86Gg4GjZOuVesn
ypYQ5M3jWPX2MfLgUUXWU17pSA4RLSIt7CA62ClAJ2ZUZmJD1pa+FFI3eWwAUhAh77Hsz8BDnmp9
37r1RQ1qN1aVu9aSIvQHnpIBm6S73GNsYsFzIJmsIJtog2+QxrSJxWiw6AcxEvhc2oPSsdrUaU5U
xnB8dyoemqxhb+gxBplT793BgrjPf3lZ95q4VrqWWX3XTtV4MPbjHBSYtaZLpt9aGZ5HMbK8dFXv
R5bAEdCZELJ1jIt62OzoRsI36dUkv3EA1nagX5dTTGKbXDvxM8+Ceh2kerqTWmjcMhg5DMuQSOX1
1Uxb91oa1jqnbACFtHgdsRwenQi/yUxvYQ8mz8+arjzFTnVu94XpaBdroXdEEJskQzetHHQs0N5D
3GrmTTlo6ZWcHy+Zyg9QSfeIjcAuSel2/QOgyyecKY9pwIVC9C8qCwJCrnrxDC5LY6y3qsIeWMp6
pFvZ3OWhBu7A9A7MTOb90B5YVxfLOsryTEZARcMdfK5KQYevZQOiYKJ9cAawx9il3jYzTbQDiUJT
A2PNgXkBfP7sJ4Dh8Vi7W26196qBUsex5tDiG6ULeVjnFRcmew5OAQGQ5nlioy5WAoLihuv3YjPs
K0sIXZgNgbeqqlpZ1VcJsXWLtvdV95MDHA1OiMEwtmFoCzdYGdtSuTegD3A+tdEb3KPHpnc5ZlkW
YGpONBkyau8RRCZhsvL60uWooR+CqTu1DUMLk8dR3GgTEcaUEjBnQEB7jWmfQvtxURcncGkgRekb
IabgbqJYhO+1xF8bc+LeY+xlbjNHT0MJGHrKxXsUxCTo4F0T88QpO744Dd1sos4fjVS+2P245Quv
nZtS6SAkKgMeV1eIvePhQAIG0u45nQ3bMf6wtVm9Nnr4g3xDsWvcdMfp7+jUquUG4h3TNRNXofCe
Bka+VIAyoKOxdOsRiPYdSeVLaIvnPGPf5TjZR9LpC6WH/hIGOVARGELCf7jnWPdMxfXsM50P/RL0
skTpmEK0znBcutDl8FR7YGEh35ObVVp6LhOTryJnjrkj7X4AIUT1qQe1eUvcF0HD6fwRW+4NwsEh
Z0YRG5V9TCv7oxpiaCXNfBdrFQdNJLs5fJ1wx5JKfHca7TFNOlJYEXKthbluFYxai8sxOrewnVYM
2O4yDGakrxL7LnCNXwTkyD05JNaM2SVRI1iWlEwOFSVlmZvQzxe8pMuF2ogE20dXHNitZCeXE7ld
sNbFCpk8b+tw07UIEG5IKUWcDtO2nkaur+aMVyvbzvIzAVC7GlVW7fBAZ6n41LQRfpaoKEQU+mcb
indLlM4B5P4l4yl6NHJvmdZXQGUvhc4SXSBAbbSpuA/q+gLiAKRen9wn8y1s+LvASvNN58RsKTO6
VQqUgrUxNznJlvxRUodXttbdVDTC1+lum2rdxN+r35fjUNx27H1kxBbdc3mOKcCdtlgW98SqCcxz
aujvbV0hD5XNnTTtk5t354Ap+aocxn5PuTWPF3DHTCLblqfszLRqpNiVFanfzO3cvOVW/cKWl71d
O/Rrc1go1IzO+wINRhFBXltldKhIbzymi+hbDEmPAIRdF9eVy93N+y0lsiqfE0Kz21kDAE5pYO8u
MLvHLsylGTrCkXN27FsmRYqjGR66eVR+kAjAzdov1piEPXmfv1O2LWEJA6x6bmje0xLJJtUSt0MI
3N/ieyazV3LcrprDNJiDP3pyXLU2yUqXdVVS58UYhrbtljKAVafJ9JIE+szGuq/fyVnZEAGqfj8H
SCimFkYbzF7WegjUsxVLZnmLmQAmDiAd9Uo96o/BZTeapOOljYav3mwxtVoOccvcvkIWtABNsqIg
OsIyc+mUdYxDuPwW11/JAO6Aa++zNYej7nKNptwAfpSJzygDB2/zV4FxRH+pXyZ7+hJ1Cv5fZyqD
NR1Lnzi1Z0uzd0VdYJlh1le2LT2iCeHeVkOk16PPEO4K/ZD1e942B9eZeO5dmyS+Adz6wSnqzhmm
Z6U1BCVpNxECukX93i28gBCM1yqePYTPcEffLqxU7HZk0fw5zIb1fO9U3r09hh+uS57MazYNGmgm
9NJvwg/4AAevobqMXu6Q44201FmkQDcCoi7egJk+c5dmLKjkhC3FgIfQorWkdfZOEH16xtNI5eTM
6W0Yq7eqTdaG4z1ZcqT6ZkO1+GMweT/Yfb7JgTWEPs+1Vr0J4+xB1VzUrIRHC9xpzgbFde5Y/mRA
fFEcoaY+x9qwqfDEz257tbwQC3Am7+1k9rNobjkqLR1f0DlooVi75FzakMpvvhQojLvKwtvjmDc0
Jk1+HlDKILTxYjuMtFRzTWbxWlDMlCiFM6BbouX7Vgs2GTEfHQwe6h4s6FEwxMrpaYkor0dJ3o6h
uCt149msYcFZuITD1P5MB8io5XnWXJ34ffroWeY5qZrLJBHWAopznDcUaoohytOSKSPy6leNtZmr
Kj69NnGRbA1Tf4wKHVAiq7JxoHSYolSKQMfGesfm/qgz9w/r4LZPN6SI2BTSDjem7zYcJTon7M8+
907sf0nCRwjj5Lt+kOuGs5ju0iBaVwTm03pBKLARoIamZmvnJAWjyJ6hbPTDs8e7bGnLCBKOfciF
JDx8sxoeKXJY1zmiwfKjKeICd16+zRsi/xzesWBpon7A30MYUjGUHqW3EvD4KmQ5MDE3HTyqyMQL
bosXl7oQAj3Bi+KJtLzn0HIfqVTdeWH0GFTnQVUfkkRjQdAgGBwYMrb08aFde6Gew4GympbC1CCh
z5HErGU/sa14Rr3I2EZxetai4JoSzw+XOlRrsOyH+8qB/lbgP92MXVqt+jy9EmeKD6ZiP4XictZS
XT/FdrvTy7kF5cOigWd5UDPnqJI+apcfU6Y7B/iE+Mfa72AECqs77L4TraHZneNQv4w9CgAPLiAA
VX52lPYQl6QZI3oltMC6FkQmCNJy4ZdZN27SKTgW4XiaUyJjhZdvmrL+Kh3+ASRp1yb30DzK7NLW
8oUi02EPPX8VOQrMTY9Pd4aUg/9+vgUjsoLDuxd9xfFVjz4atnXxwOQgK3MGDO7JDKsdyhXbOJo6
aX7st/LWcc9NzbYgiQSH+ejM3vFTDuYn2bC2YRuX4IImhesBUq8Zt05mT2iQRqkxI5BalZ8V8XUG
0ZRbIfChwcImjrz2WoU1qDqtfHGc5DgyJYFCo382mpoe9fhSu5D7vKAoMfjajxZDLx5918FMNEx3
2Kon7dEZtEtvqmfRIsGULWqVXnmgFsRF2kzd+3LG2V0TCTCZy3fuxN3W77kut6LRCdLkHlmLIj3H
uusi6hrHNBBEYaqIctM4uqEYbYvyC8WsVshNXHe20fa7qBLvZlmyia5+WIupd2wcP4GOejB12q2E
ifErLT/KAIul6khJyVPqiRLsQtw9FnF6gDm0iaKmO2Yonr6NgTWcd7qK3FUMc4GgqUmGICWTibWm
MAJvBx+ec7uhfuZJWwGHJc8azc2+rVg2DKTOTZ6qk0m8ZDNKlGebI0c5PiTRwCQLIzftze+GK/AE
s7FRlL0oS5sOzHvKdWh3xylCYOswzIYWUMWGrlQFDq/AheDPjWnsjUbdlvhPOI8iTsYzsZTa+ZUP
3KDM3DhJ2sOr0xE/K9VDlmkUxTSo9XFJxq71OJWoTJpHMCfOVlTaXZ8JqqpTkW7woC7FYnI3ml26
FyLgdDfbe56pkmmyQBAYWk4JbM68hIetkvCJU9veT6Nz00RgOetcbizm+ugoyBu5Qfh87H+WRJt8
BT2AJ7dCrTLPdU+m3giBlXoWlhqB+wVXwamrECohptyqpLnKsdwZSLEr8CTjhvRJitOIclfCu07y
cx4duU450K3Zif6Qgf2VU724VRmxRCrqkuNQ6Q+N1+51jVkhTDDMhuEdaOnbwMVXQUKOXCG59IpT
DntBEkmGS9Y/DZNrlVk/4tZLfBfXQVyGZxIy21QQgsEHlTPEpailrEr416l2KMRjMBebeZB84ey/
uDuT5biRbcv+SlnNcQ1wAA74oCYRiJZ9K4oTGClK6DtHj69/C5Se3bx8ZZlW0xpkmJikKAQCgB8/
Z++18djN+XVu0r4s0+4uh7HdGxXNgdl4LQ1C+QrPPHeDhwyywUoWmcZVCMckNGBRm7LZyoS6zbSz
g1uQ344COuyeqzaiHxvJXa3SAp3cgJXYxvdZ0BktI3EGwcSUSH3AInmCKMlWN43IhnWH5UBD9Rji
BAg99h1GkqMG12g3mAcf6ijFpcr0cgcGZ9dNvb+NB7VdxKkJL3N4GZ1ufmjDETtE7OO6ZbpT+SzO
3voS4bUkIAT6sLTaW3vqrCN+EJCIa9BGJT1Gcu2fP+lIL7txBJDAQM04c6OwI2SvE7g+vc/PF3xC
8jw7Qp4FGktcXet3OpXMW2Fzq7c8M4GoJP3epmGFMUw056i3rmnIuPuqKdpzvebB0JoRmAFrIk/W
FzuK8Ah14DvOc0nwPEA0lWzowrDZSK2jM4Ovop3cnOtlOOIFwrGxmofsweFl/dPYUdT48wnKNY97
ySSxuitIy4MqmGnyi4jZhkLIvx5bCoMAdExZVioP6Mn7v3N1Pw/m8whoiVd87J9hXBzb55+oQklO
rsH9IlU9D6urYVReGIx68bcipu9DG1qc8QL/eYkxIGyZrHyzraI8T65Lr6uo1Lz9/KPnJ0ytmzZB
mpOExTnpWH9KglabBJkyNFX3YgCCe+DOq8HjwPyKASlvrKQnA7DkbXy+9Nw1u1GYb//+X8L1z1S5
9aERPS21f38DjMKfv/X5/9K5sIK549H+72+MqG8Cu6GYq2oeb5FuD2wlKwIh//tFaTtaWa98nSTd
rgF7uE0Vd4Hfgv0oRG8cPJwlZRsB3QDoEiAQfoBYUFxVEfXwYLCajjSwGzzEhVeaJ99Bfw9afIea
H3LeQAS9Rnaa9wVEruxUkdLR475Du8xmJVVwcuoiMw6sBHdFycI/ogED+6uvk5oaCQcVG0+xCNbT
Mbn0UpK2ChDQWymycBcP8ucijI4x/HBiT+Be9jOQpc4vMLUhfJ0eRNR0wDEAs2DvQA/oP47choFl
0FWck+JpTtvx4DBp9bgoL1LH/pEIFhaoEMM+m9NH9FX1pQFJsba8GPsKCV6AX1gEooR95ih2Vdjf
Oig5L8wF4idU431NiuriNyHrjY0hitbQtvai82IrueUxV22XoRe0YcjJLDLzWJpzj1Fq+A5p88mc
kCGl9IMIDurH4o59or2N3do75cTDy1Ej5jcBmDTtwUh7XiqKOBG9s/fNb2vDSvBGgXwkMbovYT3q
sv5oRHXTmteRI44NGe4aa1Tu0fcs3OfM6iBya/tnYSBtY1OdN/VFniM4sXHQD4YTQrZNwfaLp6xR
M0BEYCH+CcSNZniC2yUapkfQAec0exwExMTIHm/C3rlXuj6NKr02QcHXTfVMM579fjkDcyANcEaE
bhNIuR364TUmGnL9Z2uclpuuILpR1mZAjtRHWREBRwefQdz8Ejbmrggxtxhm8eA63jdozLgWaMrm
sflS9jxZScT7GLX90vEOXfCvKN546PSi/Y4Unq6aAF5AuGCCRSKysNihtF/f3dah3XCVSTi2aune
vCG6VWQ7uJXLUaJKx2LKabpOI5+dm7MBU/NYh9Q/C7dHXqM5DWvzqemmwwAmhQ59/4GwmfKKfS4d
cNZKcapNx7hou0eB3G/nmgXU8Nw/CRIuE6F3PBtZ5ZsCI25S/MwcJ2diMlRBOWMCqjTkDqLe2VXg
0weiYlvzYy3UDxm5y0Vb04OyehzO2dx2N8YsRwwqDXUfMMDOiDUdh4Pb06b3DUIB7Mwf8C4l8rak
iwnLuMAv6l7noDZ3he6gGOB+25RM9tZTx6DIfkPFvhts4/W6wMmz2irUxuvdF0OOAck7D5CJD0wp
HfIKCE4d8CCGgp53aNHwDZsrLfEqrp+HrpJyr2OtNkbVXhGa/A1V/BvPSjsoK/v7gCWBvSzvGcUV
GfHzj0wjwDTyXUQe0KEb85Fv60fpZDQQAPUWFrDvsq7349joPf2aDAqYe2nRrDtKryJIr0vf59Jn
FtLeJbL95WU0QokE2MwYpOkLoohN1JJvMwYRJp9iYBPAWcb261L7fDzK3zYOLFDV3IdkBI7FoAlG
oueKjBSgMAIx8Oab9VtJQmZolrUfAjBG5TvPMuEmDZOB27F61p51AyVr3LvZAOrEwYjdPLPJgk/E
7H4b5Q5OCBQmJwXsuM3YUhaF+8hEfc2mo/mrRo+dm03amdfsoAKlm6QFtYXpMGi+m/3SBG4Rsqom
fCQ+diqv+mYa7jUJjnlAGyGNl2/t0JwEeO3OivYJTqytLXwHxx7UkhH2zSDjR3Sbzd6Xei1TGd75
hnMAxU9tTPo253Wt3dltKRiuLVTdRPRs37HzQEGKbSwHaGaJofWsS63la0MJhi8QjobKgrD27xsl
332PyQ2XDZLon6Ja7urm1iNIbyaqhdxQrsX1G+CCGAQ3wMm44HUM0yxR0AQiQG7GeWormhO9c5dl
XmDM6RspiEclqz2HtgS9pBcHYfJ2DunEUCyIwJ2npxhLOBIV477I8st6eDeiUG8QCp0WuCFzgxNd
6sjeOBbDQxcpJ5jgBUf7TtQ+YZ8edn/bOKJguaZPdSc9eQv17a7sVziUDKrcvvn8d+cuTxFDkvsh
4cVqr7qPW8AJAlWCtVByO2bC1Slx41MgURFlmJCd/MmD/cPUNSIvoZx/Gqo7VP7qUKenApSIJpsr
ml3a37ce99JA5PXW1+UVaI97udqL51EfCudN0cfdSNf9gQ7/dpyZ2urmKW3SA85j3HXGNa4QjBg8
FSd169NNsjsaRVEX8wRz7LcWP5wxe6+d7//y83ezQjHL7OyxRPvQEgFnlp4Flo6puzaPPFxHmsJ0
WCcTr4x+pY3LZtFP2UZ2h5IHrVE2b8Sx3COmwLyLU54c1GM3oFEeyHbEjDeTZhudTeU8uqbzDW7R
FsIAaFSuxmTGJqE4FnSw2JHpvNdIKWrGMBuD9ik1+Y7p6zl15Y5x4JvZ0zIGFv6UDtN5SO4xqP8w
I2ocAaBkhDPEfcJCC0NkuDFZDAhm3GtnPtUVbWIL0NjWr0kVaSym7RrQWDozE6sJgNDmQou5WiNr
kt1sOi/NYq7TK+BtmJZL1Ak9enx2icxSQJahsPye9sO3NkPnKJLkxo7x33Vpcjd25Yfv00EiofnF
z7HLdu17MzuvRVM+lzllQZ88NXL47uBaBVow3VFrlHv2jx4LQDJh587e4s7eK6YToFYYNJT63eXz
DP0JjiMD/akiUx1d89GfHyJiQe7Syrysp0CYIDaY9dk3eWiB/WySMmDftobIYgS2YTjzidb9RHre
mHAluBpYQFK/0NAPECaZDLw65pJW9tbhJMowdm0Yi9l72TVXZsG82OHEICcgiHYYmd+K6HtryL2J
v6LsqHwcn5USCckFnddb1zDh/MendHLexmEl/MyP/my90TTLt7DUDoTW0m0uyh/r/R1WERzJjmDT
iXCuQuBkmxz56JjeaYjhRySSKdxoz5eux6TN19hlpfBmHqX9MfI696btMzagwvhR4QTfusYzNqqN
2RIsTjg8jDztfEMacCRAS+9Mac2nmJbxZ7nvdR9C0p/qIoNsXcNal+abcggpVBoemUsJ+rH7YawU
i9aw3lsdbRdjRCJecPmUOyTykvg6Ylu9iBxC/t4RR7aVPGWiRBleZS4bq1szS5OLnkmJDV60WhYm
MhUD0ip8VImEo8VcIAqnqzkLnztzwLcIqMVq2gsMjS3/Sv1zbtBYCrHclaQXeUlWAITKAAuqtY/B
KGRl5uDwRdXkvdkweTeYBwIP8zeNpHQnswlvNgkfTPjh1kdyhV+TcO7b46Ey3G/Nkoynpi3o0lnM
J73kWyOWm54i8hD6GJSUyO4ogdAozN4LwpujXnDwUm5pUN/46CuycJhS7izw+Lu8v55prg59M/HI
kK8T7YrdUvFc4cN19ljj7xsyXXYWLCMssgSgRDdV3L4IZKe7kWD4wECY1CqbTqgXHSwbmwfTk7OK
uu7M9GZLHNAHw6CLumVXUbXuNUxp72D70xOXgmYxuRXuOELvqe4ML30azbykb73mCpQsZA1hHOk0
VgHyMFyNU06ud8k75xF1KtEOhTN9n7bNuVW4VzZwKyjyPAPBlETqjw8YaWV0WhZCcSM2hGSgMJ4f
GZdanTPSJ5C3ikyIfeUCN6ZvdWDmbB4GK7t3a/u9jrL00nRPKrvWbLLvemu5mOLIPjEy60woJlFX
UNmwYBXpkG3cyF9OTg1stjbdzYIbeRF08+oeylMTk7GipqeOttAoyvuuGi+bQcgtM/znrq2KwHZf
VP1D4voLjDYJN6ZI7slcvi9t2nSameVM+vZ9mN35VXSx0BPxDNpiFd172efjPsdJq5eFkVIygqRY
JrWtxHBy3f6XUIQ4Qs0DeWw+OcZrnsmfJuG0YylKUJWrKXVI1khWwl8iQb6yaaNFL68F7nHH5bIu
yTo2aLalC1x7Py/3hozlvifDcmy7aywxZuDMguYgYdhhbCU7+tEYdrMGk5uNjb6fS0gSrCF8atQ2
SNr7eZ0Hxts5J2oD2rCcHP9Yld7Bn55pz9AjlIRU+N3wXgrGMkUdPoyT9wJX/pl2xFNf4kNEC4MC
t5DXU9nTi54/LE1HNu8paTRTmwjWy7boQ3LOjdNSm/0hA+iwscbIDVhDuUzz9jaV4JXiCvSXlw37
rnRPjaJXHxGrueTs2vriZcyRP4X9axurfdkRLGbWYUNBNV4xEL+awRMHhPXKO2aznl3+lOXg499k
6tH3IOhHtp/RUhBX5N34iY/mbCGafmbJPspF3LiRQ6FFq9O193GbHIYR71I9We/jXK4EX7JDovTI
2hcdKuupVw5At9Xdk+VFucftsfHz4jZ14zXKbLhTpXgYvA9IRQHhEPGWav297voXCOAhToyr3MUB
1vHfgmQJZkKeH8JwubTNnm2uIECFjIMz4+5jhr21Uwu99NY8susz6PvtRjZigChkVZAVDzyksKEB
OdoGXbdAuI+BWpS/mjKrdqonxtFP5DvRb3DBilTuhsS6j50V/TuWPJpn+dK/+xX+X7JgGWaDKvAs
E4NDTruHvG1R1vs4ZEubjU++21zFQmJj8OWmW8o5cJunBBT/QRXLA/ksaxgFmfNlmZNYIWp82xNh
zej4xQ6VzEF0HZO18mjZHUEcDHCWCOOuG924ms66FSZv0heEiYnhpsUQvtV4yoKcTEeMSBPuIsc9
qHLw7g133kppXqaGPe5i2ivIKQloqXQP2cBBrpgfGeaEO7JDBuwmRzwv/V0WcWQiHVDoDcxwo3pn
m9PHp/r4/1d9NYkIvv35Dn+7goO37u1//SyxwMzXb8XP//O/1w1+m7z9Z/Dpn7/1R1vt+//CUiQU
g0UfSKsrUUn/0VYr51/m6h/2hcJ2xXdwJf138Kn9L1OwAioiDYRHPAyC6D/aasEvpFNpKqzcyjRt
Zf2/BJ9a5mrv+ov9y7Ismwazg+8NgqPnii/+22TWY8/wQZ9Kd4D/Frfq4Ov5sVkyWlYoJ6SQBmCh
TB1mjdBjYrIkgC1uAfARNbBcxRmpcXBmN0pmaEFcAmqaq6nr3TsdFk8WIYeqREFTOb6xQz7WBsga
fNocQH9p5J6IOGT729HIrEBGCP09d8CatkQ3bBM89UGvSWDU33w0AQ2qMN3SUaflUVcvPDXBCaT2
sC17nPho69ju8Nw0Qo+t9gg4AHiBXxfA9RpiNP3ePPi0dDdKcxBN8dbkTn+Ujn7UDfM7HfFeK5PI
7sFhC+ng44kGl7YDqR5WafQ/O0xipE/UxzxOop3X2/RryFqFPEqfpszf6oJfoOuZGPC52M84dLbz
1EwXhLCQ4nOucQje6JkBhkV+4aRsg1if8ZjK6aP1v8eWxgWH5g3VBbxNnjf2HhTcWkenoNctOwqi
AZchqIF9YQ3gNbEmbSLDB68kQ6Q2bLTR5b3OmWsf/3JF/7FE/NV4/On/+88LxEH677hcJVxztvvF
G0cqiR6qoa5Pta0ezQ485OdL7hMc6TJ8JWGhZ9KQ9zdmz0E59J+WxPtzMv/+WL74ibhWHdT/mBWx
KPg8Zr9Y7slGMacoy2gHGtreJHX53ba2jj5WRn8bieLJUOXPxMn/6Qyst8CXM+DZwvJ8y3eVRbAx
3/+LRX3ppbUwtshXQdKluaIYuLDxz2/jVO+6TugDZFpg6iOZELVG/WO0I528sTvzNuQJiejz358H
8cUMvp4Iz1GeiZOR54dprn7GvxxRamL9wbGfn5yYE5GWhrOlwY6nCr3JVFU2/RGMRhI5JhuJ7GKE
+rI38owhD7yiyZYkRI7qJ5oQxUKxWAdV5YfPXyXDDCuAEARxpA9/f9D2F5Pl50GjU5GYwXxHev6X
Ty/iDsBllXLQzCr3STsfu9Sfd91geLAtkNoSNYppYWy+S8skKyriPiQCSG4cZVZYpD8aOZcHW3Xs
yIyKnnNIg7R5Ir0JyzrihCoOQoGfIW/S967CipCLNjsPYdMGkzG/q769RpPNiRDJx2RMVIButfr2
xL3wm47tv3r8h3e8XhhfLhzCMHinnk0XArv2f35MUxblMV355FR248k22MbqBj1whATdX8SlzWBZ
laiNTOGkZ8tZkN/gwQYUJZNNPXpYUxB6AjOEQC3RRZra3Se48Um/BZiGemdoqBxTtCeE5u5gP7a4
pwlCK/PwTdUWssS+yc5uhmS4dPu3ppoWKjSUuBVGlyb01pzjnTOE/3S/fHHr8EG7pokMjW204tX7
cr8wbvTmoqd67rR6xMg8csqXGx3m70aPkrz5Vc40Z2nt7qZ2blGku0wSiGCIlr1iHxxM8gJKg9wW
lutc/8NH8n87No5PCDLFfccRX0gDugGA32mZnpr5SBqTd17y6qXyNUtCKx9rKD2oONzd53KAcYPU
s9rBNySxEaLr3I7DzujW27wXr60Xvzsk7Ow6imouyzbo2dpv6ZYjs1r0L9cxEZKIx0XNZIZc+L57
i4kf7YlA7FClugjWmrhNBycwcGjUVs2cL00gLoby6u/ftvU/H2EuZiykCpZEqi3NL6s8c/AxiSR4
0kXSGAdIfeu0iGrxsRD9siR3ZWPDBeoOY4eSAO0pAh+dbKwmJo7Rwf6NU2fzD4f0pfBwlMthKEof
ShnXMp0vh+QkBqhhtO+nGLkGQ76Fzpp0DroogVR5zinu/OwYodgWyifuDc104o3GFj76Px3Jehv+
5Tb9PBLXolFNogXw6q/usrTopKENbtMuCWlqfbTxZJxopvYgQtljCZ5D2YxpYaGjGjFPgh0L7LqA
BjGPuaQJ6j0hp2CA2CPBcIWLiUz8wzHa/4OQwdlybemvFvX1abKezb888XuZt1pWE48SGhOqs9RZ
G1ngqOrZIFXtFWrrEpnFhZc0IYx8tEMLOghGv9duUlxTUH5kaYsYqv7IXJU+TJbcmsxCh9QvboWx
xuKhw95WRPjsiLEdLlJhPPU9XR0cRO0Vqa5D4Os0MLz6H8/+l2VhPfsoaFjTLekJaX69Iwdsy0nj
dsnJdGam5B0sx2aYL5JVDtmRcLOxgYCVAldVx7wedwbZ0KE9F2e3rUgT8EZQokcvI6f37y9Q90u1
sR4Y5mVOOBIWanH/ywU6RHKolhBnAS6wg9cxwmjTKmWtn+k3o0af0oy5T7bc+6FtrSeQDTqve3T0
E/txilB0NtpbI0gIPjphk4cqa3ukl87Wccnb/VJaW+mN+Q1z7WZPtBzGjcS3GJlA6gI+/GhPJkG2
S2q8VQUMLHtotwQgfUw4OnbOQqRC6PSXIwb4sXKLux7x836uknHTVaRVNyshTFWjvoz97gPdyHKR
9f11KTKLPiSfI5qgxq27N38hPZbUecLQqy4Gf0G3vFfM+kgpxeGPBG4TrhoEZLzG3d+f40+mxpdb
z+ViVspjh4S79MvjmHIV+yTJiUeH8uOIe5nVm1bmsvDG895lSFIMd6GSwDLDodw3jY+CvGhqlCrG
prJIAmx1jvwmm9yT59iBGxfp7eyba7phfdJV+bOynQYgUPSNUXa7akoZlCnt0tW20SIpdHh+Bz88
zEK1b8z6ph60870mczUMWnZOl5ipmMMQNY79FBWaRlJol2G4CqLJZ2hRfsd0MnP4c9RO6/NhukDd
ta378dfYeriORgKkIsq5QJrK3IwNUGPu5be4nW+WfJy37O2LPWx7KM4KClJm05Y2IG0xXoqPtM6P
ll/Rv5BYd8ZcvbqRAdC4mm844g41WQVihYw7Z5nOfu2qf0JjfFkvuQl8k+vfZOdGrUrX4D+fO6Yq
u6rNOUtGwki3K9sbBKe0WiZmtyRbHWAI7SpsDJuGCLiNOZWPMmcA4fnVXexawFo8cZUZBKyCpaJt
07bd7u8voc+n839eQj4e47XeED6vXzcFiYG1OaQR+bsWbsbhoQijaFeZrO2+zxnnNtskybzHir4A
66f+iZrqdU4okz1EL4hZoqNDut3GW9iA/cPR0S/4srb4pueR5uO7IAmU/+X8zX7rts6UcpWBjD0k
iUnsWD++QrnM9iG21209jfOF4ZCHCD/Rpvl9LEhl2/xe9OImCv7+gMiDXJ9bX06YjVDSVC5bKQ7t
S1Wa69oQQyPC42TDGnXtNrsvJsouyz+VQ2m88K19FyflZZQk8aGof6pc1G929d1KkS9Uto3zj3Qt
w4gL0mSgVjvVT8qZ/iL0RrBbocz3cWLfhsUy7cYY8xIhJtzXA3fFYGFYHfLnCJgVwTrYlLIputVe
wpaKu/rER3mVTu0HejzYS/C5j2233Iai4j6PyOBk8oCIP4p86ACDfZA6eddpHAMWgY+cVcSdqpQq
GNDLmaHFbU+FcY4VxznoYG4JgIOgKiDPObo+O/akjk0ZXfQ5vwqjb7tHCoKKyIzulcQBQ/IUUTgR
sRcihJQNpYLEgGqZsGy2v/i4SWxKB3svZv/DJjJ5R5A5b4puXOebNPlilGgmUlWBGfGiihIr8GIn
fRT+d052fGWX9MhNJ9x7Y7wwQyUoWrKBZpHzrUtZA+QL82h8Xi0zfUsUoCp1kBxkJAJf1PqCBfXV
8MblzsZm4Xi0JNyFQWIxxi58SzoXjNyTg1Xl3z2c1xdJ3uMXTwrq2QLE7TI434sSEZkKCZRVHtxW
Q15h0JouCh+1RsPqe1Q9abNVv3K84zA+EDAgXxZxyBzGmvEwn7pC/JqXTNz3efpGPMFIH2g2Dn7r
zJsJ80BPd+sgR9sJXngIkm1ErKKVuicULeF1vtBi7mB+bRma8En6w16AdjjacNIDHTNMqT01IhCf
GgIhjPi2FqBZbKckHgSjNLsbcegEd/XCCP20OCm+aSNE61N5z5FlYtSvy+t2nIx9Iu1026CFgsQq
vwNhBjQRlegIE7JN5ej/iJ283pfeCL+QZGSKXpSvRTrpR7bNxV72Gfhvdy43llH5+3DgWgZ53hHQ
OX6MHkPhyJAWSnoiN5xyjoK2qm9oXlwxkIiYjbZ4xLPiqObxycH8v6GoigK59MHQkPPespnaDYKh
GsLEC0e1tIVAkAa69Q7C0VdmmsfIiRRDRVAnvSyBc1odub0uQnwHkS0hZM6dsIdu75VrC7snSHOp
VpfwhKQKZV0EQbm5Xfr1n5DepZdX5p1JNEI8sG3sxO530a3LcI+CfQkamEc4ETxvk2HfZosjkOTX
BZMK+MkGgp5au9SIYM122rMn2NuZv6fn8o1YAm/XtmG2zSDSkhSKaGhpWb5s/5kgoeROW0a46ZkU
7MMKVzzpT3g1GPNtYvEkjGhCY46gAbf1shEUTAHUHEGURyT2lWwZG0fhZW+QKlL7cp/bDfva6WEo
Z3lFDVSnRUjGqbus85kbZciIyfKPwWTAtDjQLKdMRVfeetAogW+s3EMeW2ERaeFNbCW75H1m43Ue
4qgJVOzgaSDaBp/ytZh/yFUI2TTWVbbyF5y0YrLhNIi14fRcmmWFr6xn7p8sw6NTiGPMRPJymGxn
NRQy0jHjY9eSCVbSkGcAdRVKSGGijM07gyQ8a33jlS7GgzX4euek/fTsE+0DPnl5ynDlUz8ax7go
9Y2P+jDISMX8FnfLs7GYiKcMZV2hDuy3MXho3A7uoRjJg6m9lACZKh4uBptdLqthEsNX4bba18hp
LqXNtJlpr/OtFBF+EhDOF5AC7G1ltOb3BmwcOd7yloxv58DWnfPk05+wnPaYZOBxLUtgMZj8HxWJ
1oiWHYOTgWCBps+9jgjXlAaSIz2n4sJy09c676IDlVpHKXk9e8mOQoOtf7O8OJpHT7MOMXKL1kT4
E817yj5AfYiqafeNa/cnuzWGm2RhnJUX6o4YD3imawwI22x2OCU8RHKdkLc5Dbfl0fXix2Kc9I0J
Ki6AF0byaMe0NBuvPJI5Cis/WaN+99Tk0u216lOOtxVx4mBf0yZ5wYKKYL5rUTwn8VVR5hd5Ig4L
ZmeXYKdNpW0DMqoLjBlFyOqGb885quwtuD9bj29l5Tx3o1legV4VwYC0fF87DUjPFE+lO19//tap
9dKtmUCLyqYR1YBvx3vHeiUehGfViNEfBd9BQFZDxWHWV0srTjahkkHHQNgQsjgj2DvnOK6uzGFC
X2WN5b6GT5ym+g4zL9BteD1o3K1D1w8PupDpPo9sIq4UqTezhY9zqeR9PeuVg7UK8HyyLYSTn0dg
9ZvE1ubJUpV5jCLYSZCtdgYqfFikoD9zCXgdiUfv0nQNKyJU+7KZr8ZKP+VeTQ1tDy85/JWC5g07
Fpsw0ex6igk5TyEGH0kH344FUT70oPSe5wUCoDxNqCrTm0q7lyUulcsxRruYwNndhzZ6NmgUrGos
gk1R2Q/xr0+6KVmRO4K69Ino4d1YFv5lOxxLy/aOTsPwnyv2BCv1ZVHIyGLPrPBenU2vQxtQUALa
ijW6VlXHNrKH31Bm6EUfVczuQc0dAKbWgmvCcmua0t2kqd+vW1CUBzUwFxvZx4VJninKPGMXxsKC
M1nbR6tF9jOiW9urxX/KJvXh9TEKKycmbpImF/axnhEcocEYyi+WEXqFMaQ7Ahp7duGuZB9DioqM
ppscCelBje22GH61nZneIja8zx24Zm3BDGXO4ibIARjXZNqQV+wydJ6wjXgpI/1cVag40HYwTcFn
U1TQTHGxEvOsn/1kfB2NbxOBXxHCF1rE8xYHkPuQrQMPnuMn7gIcMorKEIvnE25cbQVG6XnH1uZn
ReRYl4IYAz95SHrajNxyRLXwSK5mIgAZ6ywHe6zJfOvezKTCZ+Y9T3NxY9D/BpiCn5HAj8rIMcUj
CqMLzYCklc8RFlMUyLi9rSW880C+reEmG9kRWBtOKMjmKdr3XX0N8IAxDbUTwRIOzlD3gZI6EIkc
L3tEBxFhRFjoF3zpff4+78KyRxaBenKgGQPC6nvkEcgwhTmMyuxR0xrZmEb/0o+ArQeWgRPjc/BU
xJ5QEqMlYvJLXFlI2SayC23WCQZk75AlxJybC0AKPZdqM2U9OWMkzx4JPU+2nrUzpwUZk4kx6Ns4
oPRu6G4Edc7STMDJ47i8iL4rdlkErM+xEY9aEIK3k1d0O7QeH/VoT7Rv5Yfl1M/pqGMGbm1InmO6
JzyVLg05oDNz69w3oWna+4Zs+F2ODh/NJs93JF+bEd53LKZLU03GdhmNFwe9PjqnN/b2hCo3/iFu
2W7n08kvxQBHKIMvUgpUwXb7FLOBo6zAwkjZPgyQQKO4frekfeFJ1NQzixwNmPhqKGnZkR+Q2k63
bZsYs1yqzqWSF7picLegq08nAy7YTi21h6MQt7BXQAb1Gk57n7nbqQhvR8JyuqFLt2mXj0G2ABZL
6fxvWL2ggBwmD9GMzhDsO4c+9i7ztRmkavGW9PVVM0N07rBtaiP/gebxQkWXsI0AuMz4IxAMUSn0
2XUX6Y7lWkMNDN8zP7+XXvFQS32UQ/3U0W8gtY8mR6PYpDvlNWiBfEO29lFhZtqRukHyUM7tMjbp
j6wTAfFP9Cb6p7hDTk4v0QrsMGNrYqgTfjIreEUfU94VvjrGPAoCmZEVkq7dQJOh/QGx40Ot0TWt
wtIrRoDcEsQKBDBlXimO1sw3NwtkrJ5kYrJ0gin4DHxtjWaFMaxekDKctwl59mQM8OXnNz5/5PPL
3y8z0rIE4RbL2ucfx3DYdb779vlzskBJu/n8QcX48M/PfH6NER42ONu4z69+/6ClTLVXk3n5+8u/
/FPrrx4zP1q2DYCBo0WEZ1+N5FU1BR/Ff/5m0dUCEPV6xH9+7dwScpGjwPr8n5/H+fmn33/z9w/9
5bdESjyURPDuEQqRY/V5GESdmBTycIv//de/HN9ffuWXn/ly4r6emt+/Z32LUV8+qZZm1BxdRS7b
daczi5PbgtthKgyUFnXA6E1vCsEgtWp/mAwiH2o/Xs6G9vrDPNDZX8yK9AyeaPu0dRB7WsN4a/sU
+CnG9yLu93GWvA1ZeQW9BFto7Zpb8hi1k61ml/h57CbJpd77O7PLOmzMUbezpuFbFJcK0GgeNOYY
ntouRmjDhJhUNjT7ZVa3G8sebsmm15RWBhmpYXxu/bq8rJi9S6++lH5R3EIsmSSywBL77J4NSLyD
EwlHS5i/EBJF9yl+0dFlD5wl/rHUDhwJ5Ux7/7SU1OfGtLzpJL/LJnBBJI5YZk1iQ1JtEbybeAN5
mqb5tOp5xlOOoWWjR/Mi1fadntc5BBGkkKkuO2RBdZKbx2pYvG0z46B0/K4/SE8fYkc+hlwrsMjx
S7lptWudIT74xm1P8ApqHpLfbeL2xhpdL7Zm1PjGfYSJHjdyRB71tjE8j2kXJ60NwWRO/Uylmt/m
5kNCqxvSpvfDx0Oz7WwUXy3efDmeJJfOxhMfOTWbsDkbXTzu/4u789iRHNmy7b/0nBdGTQ564lqF
h4fIEDkhMlJQSzOj+vpe9Cq8vvcCD42e9qAclSE93EmzY+fsvbbpNmio/SX+MMJgPJG35ltGukfV
1T3QmKDu6aNNXRrXEsXXoxEc23J4oK/xQ5j9vhZ6E+fBCMuLc1AyuBMuoW8ZNK1LgnU77Xj17HD6
bMzw5jJN2neZSSe3NHb9oPSGUrEjlylL6dHmT40NadWPQ/8wRhOOIRZUB55OYpFw7XVXkgeKYxUh
pu3sd6sHx+j1FCKtn9c8W9rpdiYvHSfqx6AednFLJnuUXpwJkJbJVY8SOGj3UemMWAPzDTjwjO8N
jxYL6C5txoj0AIEQFXhkMBsYkGElJVDhjsxvNMhTNIv0HiJzCPZVBzLWmyAmaFoeCZPMKUTCVhH3
B/Ur3UyGxhwmkEHe60XPAD9iwAIFJ0fmmTvH6aEx01/5iA2qFPavaMqS/ThB/DSVF1wTO1+bPc8Y
nQnUBR814qSbG3+afCiZJlTMla9GBhYw9X/LAoGLEWH0s1JtrjMUhwdN0kwxbKsmtDawFnhl4PMt
tF6IOdUmaOMFxfvLEVIc+aZkhSoy35Qat0HtfQe9PZw7eCbzC4JGQP5zQAPflg9TsL7DWeZYsZ1a
8w/XoZKs0uGxqKJXQmF+MUVyOp9cDR8kp2ucokTxJMsiOvR+YKwTZ8m8jQMGuhHy2AoWJnax+mPU
FZe+nWJJrLyIrlH7aEP1WDpHyNzynKCLept0TASE67MRdyErV9udCYg0EUV+kT8QrElLsAEvrDro
tjvYEe8I6kBpAQZl33RepcyflvHApIeRXZscOjuVrzlJ8a77RfR8RNfUuGFr7PiVSDLREpJeOFXO
SohRbdO4BxYnYUdZmFcD0ZiHtnW/V9pn0XAAz5puDO8mRTNiDSW5Mo36MPPkrHxz3Gt7/iWyJQtm
egEHs0//6CiGtoIhGTafhHZr/uECHNbDWFBDZM6b6eNmpc7fExCIhN/wwbbZlkZ+Nx0i2+ICRIqS
FESh2jT4OSYnK4JAaM9ZRbktvqgxRhWnZ8xYpxnk9TpV4WZchs94hZ7DClctC8Zb4QJPztO3UNir
BsnfSYqI5M7MfKh9ZLyzdbIcAB+jg451Sl9B03drZoox0nsMzFhgyn33yyWPzavJA0amRMpPhjfS
KG0fhl7/ipz90W6zP6URPAUKibuKnJH4MGebPsuybTHTSe6RqXgq8/Jhci2BAvZg++YvhaEOMwDM
s7h9DzEkrfAL91s9lK8NEWb7rMyCjTHQAw8j5W3HGZuTbxQ7n9SFTYkRvnNoJphq65n8Gpxf9Q3F
GhxvcSUB5w3QDNMJe4BEwuTDwh6wBuDH6HqO37Lc+W21U7STS+tpnr1TVlFSSFCQzzZcOt9ei3Fo
t27r2xfJHZB0xpfMWB8G/4P0Vg4sGERJzcDh5rpvpCoge/4+CQHLwSKxFI7NMZbGTbRpuw+IlZ/z
RcE8g7KLfGZnSdRpwqSDtyQmF7EV5adHodcqYe0s7VPCR7TLhtF7RVV9MCPbA/8fUGe2qF7A0NYp
WvkkHDjPlsxJ62w8iKzfkH1bcKCPfiROIuBDqv6gi/oh1e538HXZLlQ5ow9/T1P0ozdVeoY98Nsb
+VptJ2iEOSSmUQjQA5TZPNAXDlKuzCR0p21gISlFkNccSmvnVZw3gnQSu0HLatcTqxIBqZ6jpIaf
vmsDHFs5PPbLECHUNoeaXL5WPVsePY3WKV6lRt1sYCtk9eSommpa7N2xyCzz3CXLEU9K66Rq9dqE
nOsDnY9rDUlga3s9NA+Hip+t6iQkCJUsnTgPdqCqswpDlOiLg6tiQoJmYnY49VCKsCwPTLZn2XGI
UI5eC7qJq6VDNZCLtgtrNk6RTOcxKw913B/x0JLqi51AHFE6E9iXI8Rz8/RbRCNzXVkjruh0vFnO
9FpVPU1hOx12taCbx/I9eP3aaHswc7F9MiR2755ssg6m19YtHXeV99Djl5tUhDBc+I1TlJHuCcCf
fhsxMAHC4CwpeWHJJtOmQU0zwWAUZkzMjUsHhGZFxxgGd6JG3R7/rlIiH+cOfmRmNemWntBzBpB7
r00yzfzxZa7t6hd98QJ1/BqZRXOaGdC+k+/1rh3l0SQgtxrOz9kYGaNXzTGagV+1HdToKJwfC8Wq
g078zE30y63jgLlIbuNkJ/UYnf/VGMpkG8WACMbe+iCWehdArCidA6cdGnWyATqEvcaqm2sautm1
9b0jIcVwNhlg7iRJaUevtXcBBuGmz04bDm5A/Erhn0OLmB9csYdJTM9jtEc9Z2xl1+2JBe85zoCr
TL9bkLtW5TZtCGQsTY2Z02AkpMJ+09kaHEbjvCE2f55q+dYS5kRgmfeumxGUCmYOJ7LRL6kHQSTD
ygGHhYTvLGL7ZsiOV2DwQXQkjxCJXHhY3jVz+5KbvY02wdLvlPI90nBv6snfOCMBxawkYtNyHuMa
AeykxnnrSkRr0CD6kxkT9qZemRPAFDLCEslz9jybN9WVi2QTxVOrII44U7Tpl/g53fiH2egu6AOd
bT9iNYLjtpTiWPREkzy4JUQ9s6f3WdOPZPJuGo+jCl9K6YEdSjN9onVLU7pKvXibNXRT/vqg7hmv
d4iDCJBksFSMw6o0jIYttrG/xRYzKh1jRZcys5jIDBO7UU3mg1PXHGA5zB+Im9ri+RWn+4MfG4C8
EkqnTA1/PXjRDP/TR7juLmlo/vIgCUj1Z2EfZIWJr9b6A6Uf2dyVb52GAhKTArixwa6WngfvG1AA
5gRGMX+izt3mtvYPROOMp2bsUKDZ9SUyRHe6PxgC5MH9/9iuANPSEFrfP5Yjjxvb7JRbWXdSS0xd
uvxfpAaGqPgTcBkSIOdInIIxbanTcP8L//vfti4XnCj+x7j0bX0G0rZgdwFoYjCuEfAzBaxSzg8r
e1jU/iqI36FbRdh6thPp9Mf776zsRPK5//frU7pvsozCQ1aCkqBlnWHXrOZup2fjxVmC8OQng+bu
lCyfv3/RuKCdRwsbwmyTdbZWUL3wcg7YvQgn8xrOH7EvAIiaHWN0NPjsinQjuh72o5GQV25DD6jw
eG6qlIuxEr3CGkFZwRXQN/QWecgltNP5Gix/VEmGMOaFkM5LE6X4cX3wFH1z+OuTy/mdN5JB4fg1
B3bDDMyFmNCqBZ6gSv4Sht1P43L+vD/AhA42I22rldUZLYMrOBclvifUvtfMK9GgNgqGsqRvCZSi
O90Dn3NDIplhXK4OHVCukqSGUzpRbQ9GYH3m7qyOQQoVpgjck5/HP1qvNbZ2xfWrVLkjvEqd7g/0
szem9imVh9ZfbDABHQ0cU/dP3v+vWP7ZYYBcAyhKUGMz9EwI5iXUhd6a349vsmgY5bSr2Fw6OFYC
Kkp/qz17opWmPtnjPlkBf2LBRwCFiKYvXApPC7kA4BWjF3/img/P/fBUBBCExJtTYIahr0GXV7zN
nGvhNlo3a7TfTct8c/tUEqJCJHfpPeOd3k3ziO3T0kdq4t91TN38PXb1R4s7GlUfP5o4sUffGJ5Q
YL5JUE3Idb6NHhWI3/8QPYmWpB6rjQGSyXF+IL58AkjEYbMRxLPA4yyD6mzQ5F8HAy1zy7LLs60Q
sFOawTyWjPqwpQL05MKo/elCVC+HuuVD//0g6UcxdNDJsZrU6v7xwm9buAyc2ZfP/duXpsVy8d1/
5P3TQit/243O+799XR/26OvvH7x/3SzhiIjWeajzkqlQVVaHeLKLNaOGP607kNCL2qUN04+IId6m
o9tUNpPxzacCWPlliFGuE5vAOBOWHJw7DQLOK8TDGJXemrngkyGDx6jz8PXihZKtrWCn84aUmNrS
Pnom4pwxjmvsYoB5jY3NxLX5lAwWr1uK121Ujf/CLWeKP7qv1WMzrtMKnrhbd5AJsuji+SdnALkR
kDE0hX32bJdYuduJ4qaqiUTxRjhXshzhanFbdUvvLi6wOBqN+mqReZLp559aAm1oJFhEKrSvHPt9
arp277pkQLpK7Cw0ypsyreatp80XM2vHA8Ahim6sfn5AjTGxXe9t72p34YHwQHkb52LfSqFOOIGO
nZv4Gxco8T4LxkPCkYVSEcV14vj2nk4kZ31l/vF94uBzQubx6ffrzM4+GqDwXeTMW589fxrehRn0
J7/Of5hpoXYWOWWygNDlySeSQm+ein85biXOwNCJogKcl/Tfhtzai1y6xwx+4yAofie5V27Q40BM
vpUd3sy5ZlBnltOvWgZvrYXjvl0GAbL2r9wd39IwQW9gxsBa7ABbW/IF0uSD1Z4/EWa9DcCcueyr
Qx4HCIhGM++fi3Felzn3mRqaXQ/Ki5nLrPdIvn4bvzhnDZcs8F5NLyYNIo2xI2v7FceJOrkwbteG
IlgaItUf0E3RXs4PpKQiW+vsE3PMMiRwU3YRxIP5xeGwUrqWuTfLd9tzfvoVGCKXvuCauRqYd7TQ
imns6PN87ChdtFRNutYMkXQfNfu0K2+0eqlyOZzbyXYwrIOW+lKNc71zjYolAlYL/vobINjvvp3c
hrgnrx6Xb8GBcnASLPwRNIEhbGld5xusyBAFlpPmFp75mbDdx9lmeJWjJLFcsAa+NZKnxxC46pJf
ho0N026Nc9VKhEn6YSzHTyenXE3s4ZbX/lPn0atQ7rMY+vek6D+qJHnw3fGQ0bN3swYT7VR+D3z0
Z3PfrGzcrFyx9QXexg/e/Rx3SPzkFclPai282VVytKb8wkIPccH75cn6or3h92g6oDU5MhnTj5Gk
pky6w+KYv81V2a1NJdUCk7j45fRVyuAPxk0KYhfTTAf/XZk3W/5CA/PVm95361VpGAAoivvV3NY/
J4F9ekx+j0FO8yxycSeO2RX33We+cKyQWH7Cm3ibQqDTwQJekkHMLaroUBDzjcD9k+sy3RK3TpO9
tq9wyN9U4CWbDJ0wfXixI3oXMAitMIr6GOfsmJ/toHsxAQYwVQW7EwBHc0HcrdDqLDJAn1pPrENR
wU7r8AsUFiZCH/ZhzRPPpWg2whles1Y1+2quGPW350SrT1UITKXTOzbIfKvZVkuzpNnXR+G5GyE5
Lp58w31MRrvdm5VFG7SlR4GGnCCAcDOY49XuPbpgADQnUov6rr14I4MNDtePSWyxqz82i23Iab91
NHmhr1zURO/KX9YsAg8wbSdHku5WHjMpWmvOT8zGIxKQdjMFJuSUGFT7LPRrILPnQQ4rWNDmCEoh
0zUTEIPWL04eVisuQJzXtP/K9mB0AXbJftEJH7NBPmnb+BGFwTOv8EQlwt4ObZ6kg6lc0LpkeCXR
ydDqUefRqY7dQw2uqVwYReXwRoPJ9sUfxM8VKOhd6OfPdT299Gp+b4aGcswswCiUl65gAGLw9vTE
7RL0+DGa6U+EIXlhP9k5FhVfhV+4CeQ67XWyTgZ7J0l2jg23XzdVKveVXaNylUhJfsRo6VZhH32f
SdXYmjwPvNRDYtyAyK1yMSOoYV6p7S9aE+fZxafkRM1PpUbAPMY6ayTgr+l3o5GhdR5ptJnvEosj
3yDYfGNqQRNN00FOi+G3Ih5q1ZvBk0jjvW4/IwGBk1PWVZTGQ2bOP4M0fBtjRqFMChHEbSPlAq6K
qjejY7etcUfHSUYrsInYeLp2R5yyuZM09tdTyPHUkR8Mk5z1kAXNAasCNq++R9dmCaqHcTpaVv8r
UpxfQM7eOg/QdJSUArSioFle/RG0Rdlc+6e4g+g3oiaYyBXgmPw6y59Giu1I58QkL25Ss4+4iBD0
74rypexMjGMtorY6KYgQxP6blf2PKfbThzTs3uMKTpwnRfgY001dMUv+MhkKHHA/pdu0rMtjwlri
GAwiECaUGwOn22Y2eD0z8nVRg9ICnS37Us/0WYWPC75PBAFKyOhxIp/iwL0Go+e8tNOL3eco9Wrk
FSZqPDdSGXMKb8tfie5naS9p3/sZUdSc2xk0Tj3gFdHRsJ913B5sDmJbn5R44gJiQAQN8nViPIk8
EsJk/Cz/5OZwKEJkTwANWF8tqwHozdfPHdKqSpcKnlrg7MagadeuCQU3KJoXleW0UBzZ7yk3U6zB
mga0ytNz5U5PLfO8S+go/+KlrbXDWwKCtnXrCwjaZhOb1kNoFV8xsfaXCB/FcWQmBv+tvejlIaiB
oY0mby/ePbh4i+9kGotzPdIiJ3oCYrrNATHPl84SaskTluBwt9gwJ+LKDvTPHr0M9dz9IYBDbFgl
KHU33OeuP51SaaMJoq0fe4NLac0mCmcW+34OTNNgK7neH8wJ5Z4RojR35lvA4N6DcrO4EhF9QhkI
L1ERoRXxRpyFWUkWHqpfq62dy8hmuG4ieBdOPQKo01K8UKv2L/6xScT8ErhAlElltDD416CJFdOv
vhy6V2WO5Q5XBFVilll7AIyIr5VrPNn1t1jXPqHU/MOLzWlnLjP82gAU5riDw22ApMCxUHTnUs7X
ZE7YVz2qmQZ0ywq2O6mnVuVckr76LR0AiLbVeZdixllldunBY0IH2l7Oa5Eg/vEj+xr6I7I5HRlQ
K7BFAJXDdu4PsH4HS+0ti+OeymZvNfSdQ2lpMFwvFT+tZzA810z5J0HPRYXXMdgPdjO98FM2VqYO
E5v6Y5615sbpiXbxq35cewPpLdY+SlPzEk9scdIiC4sDaMObPIJXdTRHhmQ+zpMWMB3toxFiMUoo
J4rMzM567NmwvEMGMkrNgMry1Nwli88SEx1DjNl4GDtXb4KE2t3TKO+Qx6gNt5nDkhodyNqZuUjb
CcHoVrXsTKnkm20R7zxesn3j0Yg3FgCElCrYDD3qC8QDmCidU5QiqJS2pFb0TzClbnWfHU0af1RQ
AOQN6w2MM6vcYujVjZOuRSzJduPkR9Ys/jw20K1DtpzpxOB8B7DvY+s/JNlYEHjZPTazc5klUIDR
7z7z3vgVOoODlrRc6XiRt9SkpsiSFwK9DkfXKD8XFeZjisByFYysMLP+cqbpOvfVS131OTNP2EhQ
NQECUsPZNdtmhamF4KGtC1hvG5QTwSK98yePhu6g6OYhcRqvfhadl/9mAnAvcK7XURu27wkiMcaa
STeQ3RORNwRYkvAGaF89678NQHeckk+jqJ9raaxGMwZOa2Prz6eC94gyxWF2tklTlmqndqwNAqg1
nPqZubF2Nn0QfxWZRFC7IPHSiUCiLP1ZVG5I3kdFA9UDbTADK9s7FTLMNMJSbHjuQ161nIg7LNlx
SBOsy080XoFp2Zlaes0mK6hgRua945LJbioePlp4QmaiNcGdHNjmIbuEmSy3femcJ6gBy7Y9Yjge
iPtQ9SHO7ZhqRiUHe+RknZUCO2QZ76x2iE62V3BXikI926Z1yJxfUR4m1OAorkdGq+coS27a7Y1j
xExaxSTYMOjHp5SYZ5mNwaYOYgRYRU/mHT3C5RoXW23TGp7DvD1Pyty1FRsGfIpjoiHNC8xXmQtH
1utJKDCLW9KW3gFa7pJZaKaXym0MqPb+I/shiMPmk1tIHBMDrWcAPubomxDWazp5llW/WUyh9p5W
X1WWgR1102dUxYvbZLxMmfPg6TTgFEx9Iavhrcu71Qz0LpqYeYwezVkvBgVSK6jKGROSef7e9p2m
rehegHLB+mo4UVma+5spcoSVMjtxfaX08pqb282wmjXmH7DLm6ByjnpGShM/VU3v4B93z0FjrF1E
y0wl3PcCRYTtksRCXxZDd+V8mbNp7Ko8oIfORGKbjs0mChWgIDoL91cM6nC/zdNHeEcykthC52+N
exCCrl0T+GfJS7upulpuaocSsTCbGB6uAcrPxP2JQoQ+MD8qcLKLDN2nXkO5vnuA72Y/MSj37HGB
ryN3yfFy3fngoui/Ns7z/avAcKLQDPG0gilA7F1Rg/SJRAGVtCFvOiA5VyFEsIK9P3ghGR4VVUEW
XE1b1puwBenkVNmDT9aObj2EI3lgrkPEcQ91KG2+F7yAand3a6aIja94Kl856zMzmxMo59E5N3OK
Tdw0df6VDLE4mB7NYDmb29xNvyoHESuSFhhoi9fe7B3ofgxwK7Am8D8oL1PUVd6sqj3pFkzH1+WC
EsAAjkkTmZ7hANgovtvNgM0b2SiwDFJEIwacQYV5LvY/C5pxa06Yr5nDjwTJ06/jNjoWNq84uqhT
idFqJXHAag/NbFq8Oi0pF1GO1ZieycFp+pu2qbgKybcnEWrJqGu2Moz06v6Vfs6B9r6k5i4Q6NiJ
PrM+eo0VgS0JMyTka5x2NSCSITT+2D24X1hgJSlPTGhyDNQd1hB0VusZiZHRWr9YTxcLW34zG3px
1gBWzwz4HXmbbZIEKcRg1Zt0gSS79g/fZD3KRXetEypqAXQ5tljnE+bHyBm5F1wSgMH4C8t9brlI
Jp5VII3XscBT3mTTp9KcxbyGqY+R8mY7kGiTKaMwMlCZQb5eXhmGkdmK952RBPx3YMvjmgbn3kdc
aJdFsNFm8nXfT+YWZmlcHafs1lvuz6Th6NCEfMu9fdfZaIL4UgI8VmPVfyQz751ZQ+OvazKBwN1u
Ut6+q5U9OmCf9l4zlucshBvcYSCQWo070hNcTqiU80ExGN+8RI2nwXQOrRDXWXoSOrtWDzUz95KZ
6dHPq/G41MBeMbS3wmbRTCfnU8eDc+spI8VodRj+iq1hW/0tV8uEZ94wa6vg7IzZodLep4y74nx/
MHr9PUmM+DQZjbst6vRixFpEazpzxDVxCDlXs/+eDAbyWZfA3WkUS5wOTnDW0WeG7f1+tsRz4yqP
oG3XPZMVf0aMQj0EXbbhiH9oiYQJC5PMAGk+JZpLlCCh7eCxSS4XlViwDgDTPgyIVJtMLa8f7bWT
O+FMc6LT7NAE5a+8jOGRYQ8YJM7806j8FQIncVTBwW+LkOBZZqxoERjctWJTDALIU47j6S67NXVv
Q9CEjqB59ygM+lVImTAsJzWrs+KtZACjakZ/3IjxsRbpR9ajBM0hBm+oH5/cvLn6Y4ylbN50uHtk
6aM27VKupcG4ktgBgGumaCq8/MVRboUM5zcOu2Dj2QiwTU7rKx/tEM+tmdZ1127bwXtTTQDVsaRc
ilH3VLJ966iM1+3IGnRfiGiv1MAV7HBFEn26JpAXEqH9NVfLaVT7nP3B9KmWu99nLsHsnuIWGtiY
cri1q2PpM/Wns9Zv/fKxFCBLhmhqDwJKBJUiehEyrPZMgan3QlZjLft3kxz1KqIsI1mT/jfHQ1M1
a1WApSbjeUmaCRZXJpuS92EMaNMcE8+8hWPo/oQhaoHvodoSQ/xtphDcULqy18NAMUvipBiiE7qo
GdZZ5m/i5cYN9+TGqB3cWBqxRDBEFK0jjUxcdXQUuFdT4WJPrDJ6BixYlslSkyP3UaonQBGuLiJR
Zqb+sc4Z46VNcur85Gsx/ytZfJUVVxNCWsTeprGxyOVbi6B/iU31NnFZ4VGCpPL3JSg6ht4Znu/Y
0a/mps9ZsfKJ9RHea9Ve83BifyQEzkw+cNHLTTVgRIMKQVnCF9XK308lwCgrAiNHb+23wMBOtyzY
iI4lP7qW88Sa7A0PtK4Be4GDWacoP90YkQn6AEnABWFsAVYXs3zmHH81YgyCpPLZ95W8l7seUQSa
fVZyOXHgA54KgISSD4MIrUor+wrl9HBvqWMjIbqWUzwyiZoWXDZtDMe7+EufkqV93oH6ZSfPy1vj
64eURYbQ3C9l6hYbMX9NI8rtXDnM+onnjSSIddrn0Ct5H/9aE/VwAqo47MIh+yoYWq1bG7MMJK7U
6u3zEtOl3CFcFyN3ezA9ciZJri1TKCBlenrv+6TFLVLHOwDO03uJ51AMwdLO0L9TGjqHdnTFLajF
73F8icPa+k6jAsUzVN9L6njZwbVBW8aY1TcGDapaiOJUtzXp4pZ+sMf+WPYc/kibtR56apyymNFZ
11O0Jy2W+ySCkEKia4a2n8sZ3jrJCH7BDxyKTdrJlvlu9eVWJgAPguiZQUevnal/qnD6ZlnVA0yB
61CDA4k6cl0xvR9F5xzpfXPI0SZjPfrMw3L1uKJlkaJKFMtKMIY52yyLil0QvK0K7jhiL77PeoKE
j88ZJPD7sh5yn6A68LdNkn4lfvRa5y1hyM6HmpJfRUFQ3FCxqmWkZ9HVWHDJPW+p/9JSXtsDHUI7
XTr7BeUu6QmS1YBfJMmtWc3uYoUsm8eYQBOsvlzeDWUHvlsiRCaab4IVOSw68lT9w33DJv7MFtYZ
01y2imO3IAgD5jmBCGerC74aERxzJ8QdaB3h2WHPUs3PSBJZZHJxCe2+jgFzcmhs+JkJNVmYuCzR
EyLgmdxt+LVc2g6DFDa/7MvDTL2K5/Cw3LtWJuddydMZjeB1VCx3ncjylWGoqxbUinopJ0Y72jkt
buWgfowabgZR4ZaWtLoBxl1rdHir+zPvelzamTeROWK86N4xGMdjf6OKaObwai3e4GlmI7B97Jsq
ZJFL8FqN/rXNufzvIKr77RJn4QqDxIOBdpreIu9vjAlB6yxbuw3LUoQ4HsPGm7d8mPthXPVw3zCW
sDrgr92UgD9qM1xPk3M12oJXwfFJnI9F9Cd15mq/fFxMSK0oXYNN0SMVQjLURQuG1GFiOj04Q6Q3
99+1fC1Axy/wSOTlNjBzluNO4wuLpAPuJJ0+4IhauvRsOkklgeHaZFFatEMqg2mJx2LbaC6KAE9T
4XW8eSV7mC6LL6u0T10eYB9bOFkk5xwKn45iFC8CO48/ew6zaTuVZzeAT5UsZ/vSmB/y2v3pNpxU
opL9OaEF7SdNuC8M4W2pfN76MNoaHYc7rv5VQbTa+m7NDUhQ4gJaOoVjtY3ymOABjuJlQYngBxBI
gR8x3MGQYQz2S2sBikPe5rGLE1SV0TgJDI4Cy7bJxVHjSZ/3WDSM7dziPstxbVTt95p3bpvl4TeJ
scZMjadUAlBKSxJtAkdzZIS8FXWO2JtkMmwiKV+cQb+p5ZRVdP5Z9faEg4JtOhCMy5PhluHtJvol
/RosbvrO8fY6nDmx5ZS1LS4ODEjdIUbij8ZyRlIyh7SMl+txuPORakKFDOPPfe3GS0ejwUTBPtaH
XsHtq2vestG2X4K2ya7+5Pwuyi8wZuMHY1Ax+RdcdAjxCzS9OJmPdp5Op9bsctzPTrhx/axZI2vI
HzN6D+sia2jCeKBEQ3igsVkHL4xz1tWQWKRgEuc5L6JE3Hcmd9DRyYrtAH8z1xN5ox0BVlDDGPEL
la5pHhKxAr9SDGb0YMysWJY/vQY2mihuftwaRKsEbbjkT8qbyXM8Zz5Ctsntjk46wCyeHiUdrxnd
UpBFb2FldscGWw46HG/fx7gG5waeBswIM03JjiILY6dszR4bUwBhboAbTXDFbmzVDewRppYpL55N
G+VNzfK9EPYR9Vk6e5Cc4Nc2TbzKENVt5LT4PCPg1OhJ/kL6/J+FCtreglD7/4e2H34MP9L0P/4G
DR5//ed/mH99y99EQdN1/hEID4aR7dg+NJW/cYKmJ/5hOR6YKfBari9soGF/4wQt6x+o1H0rBAK0
wNwCUCd/4wTN4B94OIA8kJrkm3zmf4cTtP8VLuAAcgncOznFI9IJoM5Ce/knTg0x58WcubH1IprM
OJD+oA90yyaEhRho09x4Lxi0AbeqziYdsW/BjNbVCrsJ1xcrFXyANwkOGQhsBfQ2FUDBZmTomC6I
NGJ4KgSFKw3jbt+Hkt6bMgnnUOo4aBvPQ+vGzwOFw8XO5WvaoHRQ6cF3lHHCNRedRITNaDFrq9CA
gWphMmeOaNB/FRL3AuGY5uh9D8KEyYLp+6TfYmYIgsE+pEos8WaDf4D9gampl/NtHglcFB5t1zoZ
MRAH+qmNe+ahQlk7PbC3KJkFDwoEPCfIb23F3C6UL1C4Do4XERbPrPcc5y6OhPgwZ/aM6YjNr/JX
oLbrMymExY4Lo8MrGiH97HxwsX4vmBoOziMqlZ+SMaQxNSCT8BbCaRj0fjC8L+VO7/SPuusQ+08W
pIPHHhgsCm2sklSbT5NLzFMgfUKzsxB8iUrd54EMdqf11bsMoj9tg0rIyzEljLZnrAT2+G2qYWhj
hM6ZKRysECazMGV1WHAMWT/oq+vED+WIIifz241ZeM6prsc/dT3kj4M2PoxU3GRtzc9U59NaIyZ/
Qfe1U743rpPWIWQO3zCT5sI5ZihRBv7Gc5qIn/TbvWvnF5DdCNfZxEIpVPbzazv6kDPwfuwbAnhv
ZZyn/wO4Y+Fy/hMl434he17gc3MAqAqALvzrhVzOjpMZkfRekH2tcxFpCl7tbpOxwFvo9tES76Vo
v9EdKrLvwsU22CC+hlWenWDKycc+rBuOVaYPZKDeD3lvPmHRpx849/atXdVeGL+adeNT9wXxyW/6
p5SuzX5O2NmLUe8ssyL5lmQkNNfAFx30k4Yivo8mSYwUC0rnXDOD8kHm0cm/9OFgcpfhOpfyWpdy
n0wGDNxCp8iyip9+k/9gcZbvkmFJOPtvPXid5wTNYj8P35Hqwx6SXKphjFxC2vVjZk7PEDOQA+ga
DWw8WK9Mc9Ey2II0blWGL/+0yN3+4o/8M2fSEv9Ky+MVdwRkK99k44YG5v47LQ9ffxAjy6xe/DYn
PHpSKKKTaTv0if3ATrLGCvEOAzp+LC4j6d/nDBvC2PTflaDTk2ML2LQTEXqN7n66wO1XftFXB9KV
uguKOfAg1kNqptkuW4La4HVRTreYs8x4mreyGcwTwgIXD6VeGzqzb2ZWH6GkB6f0v7g7r+W4lSzK
/su8owMmE0hMTEzElHcsWpGSXhCiDLz3+PpZAKWmrvp2d8zrvBThyrAMkHnO3msPr34m4lNSdHD5
NXWIkvCOfiBGxtAJNpNKnysmOL0/hB/MIjfOvEvZhXSwvWp955RUUEP8ciC50Xv2xQA8o8zCk10Q
0xdnDE+ckILd5BSfer2+JED79ylCxr3A1FxMzWbMK4KUXFI0O1V8CnVCsO1enGBrpAd9sr5lNgio
yjQODie3EUb7Pu2owZdYF55Hv7+gzyXWg9y8RmgNVn9UsWqAWRzhy7Qi6qPCz93zSGB52+sMYIJ5
xJUG4oSQ/Mh1iE7ZBAluhERvNXIfmD0pxA6um9zeVXPmVB25Hx3Zfs2nEGmb5V0K8SGt8/BR4oaI
m1pfJzUuPd+K90EePDQK6SVDfZPBJENCvaVym7rtPhLZpm6y6pLpxDJGiUb6NyasOJrkubCND3Y2
i40Zw+h1PNAtoP2Q1GjG3QBMXBjWjJUDos+6aSQ8qWIIHjJRLorywChfXFusGNXY03NTXEk6ftJo
aMYzaVorq5h1tXaxUb3fHoVGGiJNNig1+rArHUJ3M4Z3DNsK8h3l7DpW7QFg8nga8QR2nUyhZxbf
GrqKOGq6OS2AaZCn4q9ZUNeHNKnQXTJSbRr9hu8VFeaYeNgpvpSy2gSRXpxRJx1NmsA3KIUzHPoA
MkofXVY9xbfDeG8Fqbjz2lmA6sk9VA+yTEZJ5ct1ipvlxsGAU5SIQkf+M+o0cQGVX2YrTK0I+jya
9L36bJkEIuttFe+MgsaiMuMDfHoyMiTBTx7unaw30RrpuOA6HCQnq5brHibEXkyC7szkcHmK/UvQ
c3U0VXHX2PXXtgr6/waPtP564pW6Dg8ZwKdlGRZOHdOdiUq/jSBMOD8ejXTtAemVROBh2GSaUHlw
ncjddJKeqSuq+7hUtNCZ0lcOkx80uYHmhEd+LDWeehcfQjghGsn4eaVZ9+xXxDoCHBmOnT98QwEj
H0OAZrgOYZ8zmEcZJEuEv5q91ypqsGlRNCetaddpYDVXrBgfhzkSt5yG9thLvsmaP1KcR1N7cf0E
ooWzD271BqOh6ZNOxs/xks/IxKUomZqUhsRMXIc3cA78ViFJYPKbF153nkwT6SQG5rWfXcqAWPkc
1eJKzMikniLilpiXTeatceW/DqnlH1JdpOeKdOI2pxsKQnSO/zVvyo5zf691IS0lOV4Knp4eimai
oxaMh3AVrhtMftTzUAXndiL2jeagsxgQ+zZzfdTKNHkuR/25S4PPXRG+2hoIOLPzkU/Z/jk1qlXR
+QYj+FGeEVutg8aGv+yWausIaa7dMOvBETA5KyLMQPyAz7aLNMrvrG4XIhlfIfkTN3QdSLodUwK4
3JFxmYz9c+jz8TZD1G+ITYg4AWCphoYQ4Es41G4R32CApZWaJ0zqfDA9yo+/5Y5h78vxISTvYwfX
WlvrllY/mJHeXpLSfsIk44k8vRi4OPKySC/t5Ph3yw1G3fbHf7542X9gvvjS0vxUjg4izZQSefZf
v7R9OfMfUCI/1N7gbtzOd8+eXbhnQpNBPgvzGar9QdOm4aGTXyOIoDdC7gwNC5gVThhEPQsjUxJv
NZ0yemdStg+BXmEMxsmfUshaadODRl3iNDS2to8rda/JZPykMvR6CsbMQ0FcHiFUWLgFMWwhoRtb
qag6MbubRQOYPWgpDzdlzrnMopW8m8IhuSAkIzbIRnjJy3i1w944N0gt4bJO26a2brrhPvMcdRk8
YAg2Hr6V1gj9QXpU6hqXD82u9GeacZvJmYxDb00N/Ezfvsh+2/DLuYvSISU2PnH2jqQeg7Jg95/f
ePEHPXJ+48U8t4GxrlsOfLC/vvHZFONICnzngfIdGpsI7V1ZcPb8KNrJu8sGl+BXESAQUnLXNw0R
C8E5r0OQQRKKxCi06CHNr1kgtW3ZJONuhHCzaePiWfd0MhZLX6O20LkIM2m4TRVNAUh516zSyb0M
krPByIBMaCLysGs1azOvHYRyCXMC2ZF+N1rxk6HL2yRWn6osABjYBSjkTQ8GT6xwf+n1Y+N7RADq
ib9jlHzURO2d/vN7ZLh/wEOXN8kRQCxME5i8+PNN6tMqrCbRywfGiFwxo9i8DY37GgUhOa+4wXjO
j/bsy7LJQTmRBDYwXYkoTneGoI7LqU5zZbZHTkRpSWK/HD2MHbaAZFU4c9skdjGeEHlo++5EbRbg
CxyvivN2Zh8V2cSnuAlvCFp9yVtdHPL6EtCd0p0i39VFAHrDpFymEIo1dgr7pHZe8SzJA2fF6ckh
ZL4acKmjFz+TNR5eui7dGAXBS9Qjp13BiHFjqnTYGCoar4ngJIcSQ0eRT6K9PjLDcXNxKptMXVId
bEPt9e1xzMZ+BZwm8kNaCQaht1n40tGZupCguUO0ifTWhrpOEUY86cZYwC+cbBKIqOkzkOBEcvL9
kFZVSC23M7HHBV3f781hJzS9mbts2totIkUdUX60e36WPXOdLZkSclUpJCoCxQpBpVCvo8w2zvnR
NOii+66tHTQGTXcGMvethux2g0A6vekrACxBEEIXs0klSNqHcNJ3WuM5c7HLvqJQcjZRqAcXV4Yf
W6vmtFEP4OriV3MYYHzGuBIhtKxKScIa2YebnqH4Hcqjb10NqB5dbTOSrJWlcymprQQaBq5AIsju
FCeoS66XRGhqt0lvqNuqJOdeBUm+ReEyZUl9RbN1JN/UPuWusc6d3IBBt84lbBgzcrRTEdhHPav8
Zwu2C9XncLwPS7pENtIFDJAvaaOMDz29xRiWySYbNMKwhEb6iBnW267L6l2j4bGIlHPXFB9SBPq3
Zcksx8RkakoX7X/NmcdPieOg81EPpB6XXXvuRUijCkEnzlKHKBUboHaIjnk00/jJCk8BnM1LiTxl
V9SojpZV5dd7J42+WtS6jgiMv2b8pJj2mjXjb7fkO8PbLhJsjybxqUPfPFqwaNFmYaFzGh/93uDr
N7y56r8RgJ1/GRi5FtAE15hJknPB5o8ZKboDkk7jrnyQNh/NQOl0U8jWAdw6ZVcuSg+TzalfVpm4
dWLt0Qw8DGpljaupH8r96JFiY5C1vJXM7gZLVmcrEu029O40mCXCjLInCru22Uz3uhkFh9AaSS8S
0NlcVZMaomyLdoGe7XOzeILcLvd6zXV7Oc9aFYnEYVL3x8Ab+STwVt6q2PvWqe5BT8gN8P1sl/Mx
X7vYI5HUiKo5g5h2z1SprSxIvDY7NewZ4eobqjOIhsGz7eoe/ICj2d7BM+iXDAEFT1cDe5r0zq7S
RnXWQHxevTIHAzZTLwq7zHhiP7uVrXXW0FQzdXKxmWR++wl19TGK4unJNspum/h6sKUxg9GwuO8y
uqdwVIMPFow+ZNI8b4KI7in1Hm2yCbdMgpDcoRM9ugLsfgslicQnzm466aedkeo3HuEyGxAFl8iD
3t6risqHtF5qm8i0YDTji10yzu8CkW78kR4iveOvae5nD7T67XVNqMTZARFPsgVaJ6s/G/Nwxo9g
KSbjDGjs0GzAp9IeGmNaN9QQ9jh3oYFIrlxh1lKDZkI3oNPb4z5H75t09NeovadO6l2RcbqwvNDI
BjqpNSqoUtyCGoTEIaau0WvPIRkP24wey74aDc5xdss0g0EHSafyDMScJPvyLHPAkp7XTmsvj+S2
RZsfWkGJXR/xFQZ94huzEMFSb5PNGZQoXRR6a6S45HkGfvQSEOdHM0y3Nklbu2DVyQfPE5c5bO1d
OtpD97wPG1nHXyGOGI+53RCdnVv+iaiH+tZGdejk4IKavky/GuKWK673hQhQUudp5V18oye/PA8J
+HK9syfS+BqqkJzVNvmQGPKVgo1xU85rTekCqZnIC0usUwIG+inJYO75xE/s7PAZQodJym0NwzSw
nHWBqHunanL7PD1VfIRu/KBMZ8DowfRbxD+8qn+1S2XfR8+mhYwjqHtK5IcmsvL7UPsWNgG8hqpS
5yCR+JGczIILI2nH67kCCpmgUMuBk2lRkgOqY97FZeBZq8nCgjNUX2LfsjdAd9/avribYJhOafhE
dDeygCGLjr7MPhR+3u5bPdNPhf7UAfijiWGFnxR54WV1A7M+v0w+5i8c4d8MK1LnMTWrndNgN5vi
cOcbQXjVyb65x9Z5lFpn73yhZZxei/E59vjaMTgKIA9+LIF6rZq4yzYphKL1yFn8kqLRJATvE8Ia
Z03TyzmYBKh2osjvyH1Hr9wNyR0RTI8tFs9d4pYaQWZucjO1JSoQj/JkFw6MybR6BLkTvRBvIreK
MdS6pX25TzPAs5lPm0SatP5TAwJA33cOgVIFNYfqG3UK8xr4BewG+hb4BgOiBOjo7kVHG6JBPBv6
jXo6gDy1HhitHLVsMi5KBB9AuWhbAMBJ1FSHcuyR7dcyPdvF7IBg/rRqCS4+gGWodwbh5xsrMroH
owBGInN4PLTlkywgFy+tvDu4Dpjeuyw5pn7XbFpheScRpxVvVAgAy8DqltWhyVmn7zZN2T/6eZLc
mGoc9lY3ntI0Ia1tHjaP8kuTIIVk8v44eSPIhdGN9pk2mleyWhN33Bdt9DWJ+gR+h9IvJlStSUPm
0DtQpHKgOr49ehetL6crIYmEtc9txE4IBrPYyg6TYX1yMgzBdf3JMSbzoKfjcHQNBgn0zO11DGn/
ivHt80SxeKtbKZH3qn+gh+Dyprl3/FiqU6S3/TUp4KqWmfUjKQlliwdjfBFjdutXiGhFUXJOE3H1
EEMedN1nw62zj4ra+aZJJM6FoK0PNmP3tyvl/7cNIV1n0vLv+0H/J/ny+iX98peG0HKXXwlTtIPm
2qntQmmEM/1bS4jwKUb9JrJYZdrMkebIlV8JU/Ifuk42CURqS9g2QR3/bAlZ9JFQ1rvY8XFNUPD5
f2sJzcOSv+KmbeZovAy+HszR/ox9iYzCFJDUNRITGndnKiqZ1uQyPO/zA+HQRlpkh7r0dfjniMCH
hK741GGv++09+5vysvF3L8NxLYfCKIMv80/q9WTUFXTATjuUjDZIhDXVmTT1V6fWv8E43wBfQHBd
F2jaY+VQK0EHB0bP+m/lrT/mq3NrzIXwMU9ayeH4l6kY2ThRDbraA8sqEPQmItmO1AGOGlClzjn2
ff4xtr07O3Q/JmOlzepjkkEQg09Zpu1rZJ5XUnTK7X95d+gC/svH5JAZj9eKmBpImfofo8sB22hp
OJV3cDpYxyl9NlIYy1sjD5g3ORLlzyAGWl2BdqpQGwIBArs6RKYoUAu0gOQ6O99Kmz681/qnrsjd
izEk1cUBmsjA6VIT6X6QbnrX56a4EIn78yYpHOqgso83BfmWRMjmct26wXA7lTTVQ2188cq0OJNd
OeDC13LEVUBabXRJGpfck7in50ffr127Q78fbYBLGtTDo29kP1yibdfCogJdetgNm3pWKd54RoK2
HJDRuqviBk5w/a0jPFnCalnzb6MtguekoF3vtPEr2LC1RezDDuGF4588WFx7BUN5E48dzbsjaYN5
2GH1tlMMIxokreibO8Z3IuqDcxJTzHFL6CtWmcB3N/snKpvRTrWtva3ds45CNkLNdEl0Ye8MN6Jk
5xxog/RUD+PoWIGgsjvYB+hf0Dk7cyXlqAKDixUvK05/oG9OjxqDXrLl3e/N/IFkwXDThy9QVsc9
KWzYBH086Xbkz9ybZN3XtA6QoWyYDO77zvCooYXfsxR46eDY1OTKH0423eWuf1da1joS3sxgLu+j
xywpX3sHj2jdZSgmc5eCHO7AuIY3XSDuGzp3U/sSuoZFIcSpuoufin2toeNhLImnm7GVVZl3k1cd
nIxrkuHKRzrf9p7ZwBH3X7T3OyJJioDYxLT/oEw8ZVAE2q02+MkJyfIrVeOd59wZk/PZh9W/KyS+
cS3wXtwBS3hhDIjDLf2+GZqrEyffDcHkv0ktZCowg9a1BaYDb22wyZxPRvEYGilGjGwMbyP91e8K
ax0TbcsUWYekxQ9g0PdWjGE2j5EWUTSta9fYZyl0yajAJO+AzQWlPty04Mp2FC+sO5Fm0yapAr4V
I5Qywq2xUthfR9/A+IeBYE3gIp5Jk8B0Y6Tk3GpqRV4PQRNtme6NxG9AbSFci0QhbzKvusi49zbU
8nBaG2ZFMId1yltLbhbOmiaBrQnNgc23LOpRT+3mnzdpE0BqiULKVvM2TZavY5hM29QcGt5NkCx+
LXeVT6F72dT5FUbRZX25adrsA1GHqLn+eciyREXy5z3edyzb3leXpUoO0z7S5KGduY+gRgE39gAK
sLbaeGrZ1s6Ai2UJRJqzFWPyYgaZQeVx5l32ISWS8/uBRg9RI68ce7PsXm6oNgRMhubD+cqgaeMt
rdaZxrB0uePbxrfb5ajQpeo29ZZ4uxNi8+z0/nCT3SqrXy13/e2VjMx9Dt5oUBHVgcuURvT2Ct9f
m1qAl2/Ps2wdlxe/PLyzvLBlsVxeLqeQDMdkuBLYAFYycr+3FhkDtcbXU/ON1z4emcEIfjy+bIgH
8ctzg+x+B9Hmrvb0fd/r3nZkKAoLtz8FQ/cUivpb2t52wPGeqU9fstQ+ZX3W3Tvl9Cys9kcDE4XY
YlqokhmmVwQowMY2PVjYJVb8Lig7cmJfGQQrXAnIOHhEIAjNNrcypELTOdEDnELkexahIzosobK5
N31FoTprPyeJi5slgChZY5wLXEKRpV/Ye0Qq1yBjFJpln0nyuxkKFVMjxPfE+RuPjVt8bzokQyRn
HzLgT2vPJF8yJPiVOarx6GbUzIgdvGoD2MopIDUOhueTaREdrdVfSRjbTqEAQp/1RMLK2RHqzxrN
BoeWVw+bIhAtBilc89RJyNGFWUepqfDpZCUbh9am16DQ1um5bsFckseVpGiZGcxW4UhHI0zRPwfT
rSaN74R2yU9lizGsxR+Bj3/XfIsdqtx2SNewsjPYK8HQbvERcNEi97G1oThUTHRU3ba7cpUPerOj
3eEwDg/HDcGOH0bb4HIGdnfXaUqgyKVqFcg7h0jbnmjWDUXcOevtW9Wn38WE316vPkiQaQ9a55QH
U3MPbsylzidw/TZLgAhYfk1MQRvlZ/GD8Z6LC5NEPHRwqy4gF6KMuy/1YCM6r0AfWk6Yb22b66he
mecgbjkZ66cBNNuqkvG6a3wcX3SltYmwLQDi6Nnh164QPtbJndLxmJsGgTVFEfwI8+6UEicgq/Kb
oQoyIKBbFeVtOQQfKZJYQBmj4OiU7Sl12q3Th9aL3X7JuhA2vJJz0Qi8hpZrj0ZrIeoBlGcZGFPx
2CCCLL/bA2raIizL7TiJjDL0XFovzoYNU1SRDC3y6TppGCQndJTShIvUDyAndThDrs43wASLVTvW
Ea3uAWreBTjlniEGnXMdO54T3dqkJO10n/GmwOx1AKBJEf1ctgjp/BGQR93E2h1xJO6xw03g8PUi
iWDaRR6Ggab/jNFv2ggfpJ0f3Cdh+pWf+LGTNloOmtEORrGJnLfYyT54TRbNAc5Ptrzm3QMSrq0a
mocUpifoNfNLBR7ICrJ0q0GPXYUq+GhBWkdlFaOpJUnFLW4jUBt8EvnZMrlAgeGM6b6tO81MLmHl
3+kB4AQ5PXS29TCm3cfesxTAkmE4B/h6tc531qZ9x8jvGEusPBNiR40eBnIqTCSGIOqinK3Fk/XD
VRh6ffM85DPfH+7LtiuKvUr1zwONpVWAwV1kNKV6p6TA1MKxK0OuYnH42Lsms82uw5qyz5wb2ypu
h6gWXKHKAHmluzX8Ft/kUceDTTDKnUK9Q4ksxEooVgycPg1ef6MLBy8epyYXQU1H7L1CtD71490Q
+rzRo7r3aPPiG3nKFf3JIgwEp8lkmJlgD46nOLsEgYVXqd0OjuQijIJyI+G9gEx/iXTMrgp6RGRV
KH+DBIdJuWsywLalFV5sAPsOaat2Fx6CYbzYDQgZSB+XLLEgoVJVrqYHcwrMrTKhWvte8bmwYmI9
hPEcNZS3emE9OdNZhehiQy+4QRf/NEb2dzXoX5DuxJr3QQts0C/VVTKkDaIcdT29Ei8aL2hkvmV9
+pIXoE7w+KDLaHOIhCk6E8t3kytB2IJKCPX6K01Ows+zkdnUvGfZ9rYb+RVjKXvcxnnxVM5eswSq
3HKUV0CLKmj6rkcu/1eNQczenHkbjalIqfJwHEZxml2nzB0v5iBWU5COV5OOeGNq8DJLKhSkkeBl
Apa5CquCX6M5zZhLFwpc6dUrpvuIH/QfzgESzHhB+eJsyRJ6qIR3TIvauYGM5Nz0BiO9fDKGnYOr
PCwSEyselzTkP8ONoT2FjsN/OL8SoTdweGoPeYrt8PZ1OuQALOB9NcFYb6XkffrhE7ZNSTvnZkCV
LLruSx9U2IpiN+GDH3Fdq8G7aZ2Rliaf98TfPHf4r5v0xi3M76bbQ9/Whs9aQW3S9EhVQMgSNXhS
6Rnd1WFo77NM3GSIN0pzaq8K4A2FkeKHptm3sWMNp6nxb3vTsrjoNdbVAM7neFR3XvUoXHGX/Ej/
4WjmXXvqZYWK3Kiv/qDfw5bRj05ap5cC7EGAkpr7IgMM5g+xSNNoR4aoB2Evn3H5BgxJysh0dbvj
WIFpT8McBrN9bkXpHnEhtVeI8BmZC6s+8+JrHQXlwRjL1zD3T5bwmrMb9fHJHaYHr+3Hq4AqdqKa
dvLT+MfcpMndeG/VHU+T8s2KoRheexnfGN04D8HlS5lx3pdkrRtmucFv80lJPpWkGgrmfmN3NUmP
6GL9wHVpPAUqo/NpeMeMsfAaWhF94gknswfVpzTGcYNMqDy7I9CrRlFLmm9cs//e02+gwMYX3Z6e
qXYBDCS4zWcy1DByEQ7hB7rnNVdAuK+uP/QHjNLxxanyTZrosBfN6ZvKEVy5dLQ3fC3603JDYBuO
GQhcxnpZrFsstqi82Wr5reIixYwOil1B4eqNZxcFNsS+9/VltygqIPHLYrDsZyL/8/i/3VijCCdd
Jl9lANLXC8bOnol5y9LC0/u3q8shVcDnsyy933e52/vqsvT+UAqS82ZISpSy8xMtD8D5W2qNOv4B
/Ps7COAf29CSQr78u/vROiNZIEeXKqbi7YjlMGxQpb5+fxg6M/UbX/DtsbR/8gZD0/11pAjOmBbE
kUJlozvR2/G/7ccRhoJ/edBY2QC/3x9/eby2bT9XYD63DJVAXOXzc8YlSsztsgj7GQep+SGZQCWb
XnQboLdg4GklLzYSrib3jdteoynR4OZZm0zxjpGPuCKLuw5NrvLIqUnQe/rpHV2M+xABKqZvvtX0
YnFapPkGNDpk3hY7iWhS/BDKS25UWlc7DR0Y8Xisop9Jbmg6pjNUcNj12JcvRm09R7oU+8liKp1I
z9yKpJfFxrbbAykkiPCUsshtwpuuV48O8FwotIe2q5JLFITJpQgwMusW1zAjsCHO1h1Zc/pt5LjI
HSY5In/k5a183SQd0j04sCgvY3f6wEQc1WimTZdlSVUmgwQ8byQisMOYb2DCn2oGD8e6DH8e5k8G
CCWI3rvYwGhPK6MseCWT/BSmdgbOAEgmQWTuto7RicIp36gGS7begHoCLIWby/MvzXxjULtAGAis
DO/cKuiFvUmuQtNuTGYqJ59E2rPp3yVc2HiPeECm81xepny4cDYdLlCkn7CiOJyXOaLytf4Sa32/
GmMfHnJiUwdyCoKTFV0AcwifHbMiTEdBMI88UkVIOv0Kk5eUmbZY1W5dHujKn9MJ0YfWNQevZGY4
4SRFPQBa1h7CL1455LsmCj9Wrh3ufZxxl6X4viwtN1Y/6vTfMaiYcL5XkQx31H40i4+gIycNe8Z8
pwIC+o7KDARN5SK5SjP7LC0Dtr5yNqPhfHWZzl8cWVWnDGi9Nq+18zeF+QV1SoGV6X0b3pZxNWCy
6vqHImPUG02puCxfrGVJdb2/i6SJ6tMwRwaOzaXtW3u28lsXt2+sfRxFLyjqQOT46yGWBugvdi37
7b6wLjM/Mkhmig7/Stj3W1/Pp6PEJlKMeXPW9AGlrdQchlrKu5ggkuDFsJT4SjEBC1HLp8UNLCin
CcmPaqVGjBu4NSKUypepNVEB9NMW0sS4knFHm9RMYhhdzafK2hM0YIB+Y6uvjRU+XvwnhLBFF+ef
Ry6HLzeOOkd2C5pOEpQ2gq+0utTdiJErcTi/78go0UrN72Ezf+mXG/y0OWJUo+Daivc+kNF5Cvqf
Nxoo85wREOtvi5oWjfOsHWuXNj0vO9r5LnnU4kr47cBlcXm0Zf+y6ugAiKzYMt6e5n3H+7Mu295X
gRISytwy5H3f9v6khVWnp7F9oZWH56oKwvi3l174NlMA4e5+e33vz/j+8srllSfQldcevYD1sqfn
C+eKSEeKzr/+/tx/vLw/VpeD/3gZy32X47oGzklb3lSRB31WJDrXXSALsogf49a5KHBCm7Qi+1cA
XrzLKTiDebI+gmXXrhHyyLVP5WfLKB3vrArkjRvEu96BDOTl7tnSh696pZE0gPJzNcxgHAIQDDq/
pnmh+Hjny8k+MKpHUz4Bt3qpHX1PIKK1hcT01WScuyXeCi1yw0xX5MpbQR9YCZ96bKFbtNZkHXxW
2T7MEwfGSK22fT9MJxGa+j5tCr7BQAlFqz552ajf2G3yMWBes6e6wXTUGrAIKMekSTs1GNAZDpLA
rHaacefj+LyZvOxzqo/qpQu+4GjYFdVg3AL5S6uugtnW3Wcd59mmge89MnnCjthV2ziLPwUal+Wp
n5B4lxSS+tb62or6a9xiopgrHdsuwm2IrPLaiO5T7am7VOo24pW1H8T1OTJemKdJNGrJduIz2nI+
J2koNyipqj4/l2igtTZwH5FkmOscU4KmYYnE61JuvNE/M+73AE4Vu8mrmTq54lUCGl+TRQJsUsYP
YDkkFfQgXZPBE+9dPZeboq9vh4pN5Cf2VIOHtSEQrE+tHa/NWn/ty/pzo0tjJ0YmFpOwdmHxcbYT
QWSO98o17R1fEnTSXP5zAQuiNMOdUw23Wuddkanh8jcKcQISNIiYKRhibBSK9zrc8AqDwBZuM/mR
idef5TQRh3mroWLeRzqAOxdr9qDGia65idU6bYtr8xkph7r03YjexQ1PDeXLY95FAtiJhxwoa+Uu
0AzC3ovcvgU8jNQsJYGIZPVd1xXywYj8XVaBB0crf9MTd34DSW4fFZg7kywbMDkFCgl6/93M/HHP
jbVlnD0ehqYnxSoDOOK400QQhwlL2msJhCP898iAJCd4TNvGTIm3OqyeNRor8FAC8Tc1Mu2+GINr
q1C52ci5Nl0Ll0C2hXnIx+iHQC5/qwvkIIpvFJU2iyJfv09G1Heu1vW7AMDBtk36V2Z9sBZturpK
mkSZYDQ27OatLff/a6+WVqlJ4+zfN2s/NF+C3zu1P+/wy7qnu//QJca4X/493HO/3HuG+IdO+rkr
ydigKSvox/5s1QrzH7phYkYiINo2cMzTmvvp3rMcurg0g/lN0MtVhin/x//+X1+H/+l/z3/2ROs/
1v9iwZHqTx0z3XuygS26yXQoXduau4S/ie8x8GMAoQ93Y0PNXyUxCgWu7qo4/bZoOy0Y5y7EcPC2
+OcBItnjxnPaHfKtKUUPON2FgVQMs/KGqhB9E7t3n7tc9rsWvJw/luE+w8wTIJE4VK26VJXWn4Qn
1FYzph9DroV3SEHBk44jEVVDHCGS14gRFGSt2QN1LRpLRFE7PoAHeh19EHF2nD4GRuQQgdqTISOo
dcb9sDfTttyljivWrjDqPUWUOc4FLw9WEjmtl/9EpW6W3y6LGmbd6XFZFOmUdGc15f2m85qZ1VaA
WV12hW3y66347WGWXb+9S8tRy0adXFzsz8a+jVDfbp2ZGG7Epd19XBaZmSc7IYInOe9YNi03DGzz
k57Bjf67bQJAAJ/VfBc0sL8WhTbzn5d7LruWu7+vLtvenyZb7ris/8vif3725YHeH9cPC3kcw2o4
goqHj67CgtMnS918syy972Cm8HPb+3G+pMe2+uMu77uXuyyrYLCZ/WCjRhX2l8df9hrSnmgQzXt+
e8S3rcsB0qdmtloWQ4eaN6rUZeWP1/T+fMtj/fFUyyqRxdA5TNFRB/31/xRchujszOuBp0yUhvil
inFk/pEtt+HcAusxGsY0J1hM4Hic7LREPlvl+2XT24HZvOP9kLfHWI5+O2je/b762+6Y+VtMdRK+
/NvictQfD7es/vvdy1P89ir9xgOx5oZ5v6LdQ2L23EYD0/LzFaKZJwUGzBrNEbhCWNvndUT3Pw9a
Dl9WyXWOTv3Dctdlw/sjoWXlTst6Mj/8svR+z2zpqr3fR2mtvWpTTH1VoN1aBZh8MGfQLIDF/Vps
vaw6pRSuTsv+ISPKqZAuQycN7K00IPECwBEbQAfdJhb3qZTyaGRz7UK1NUEF9cUZOw3NnDYesE+s
8WzRc1Shl57eFg0jpRPJu0ljJe9+LS5bg8Y5i8gHdzMfs9wsd1yOe1/97SGXjcvu5cD3+y3bPDTn
jMqyYIfwioCFLs1fu7HEj+hV56nNLc4UsNlsyVDSS5rPaj6JLzdowzmp58up3Z634pAsEI0RlMgY
Bve/Gw4n4Xgw9+AmxGN5nUT5lGM32ZgdLmSq8kN6suWlSuvxGDCgP6n5f1qW3m+WbRkNgLlCTHrM
/H7gnwCFmJYRJ/bKekFfwsQSa8chqEpr7wf9cPJ8bhIUujtskU9hOpDRgCZbR3rhPbm2vK9DHJoF
U4VTE2LHgGpAvua8mlYM3hv+C7NrQeIO8YSFsZ91ycoAQNhFEH7DIic+d+CsWpXu3ndxHIRlfzTa
Z2l1XyzVGru0puGKoLY4u3UVr13ifmZZr7dDW/voJQqmGcjOEi7tiQja+sTU9+dSrSpxcEjjsuZz
tIIvR00UCyO4NM7J88m7LhRZF8vi+0a8CrcWGfC798CHYI6D+L/cndeSpMqWbb+IY2jxGkDoSC0q
8wXLrMpCa83X98Bzd0d13T7XrF/bdhkbCIIgEY77WmuOeV0Uc81MHw8f4JthfZDEhMpHitUL5UCp
I0HSyJTloxTe1nIn7cyG3KRUrUYdc95izRBCRMXZxyua/k51hvH7RkQe++fdKG4ysQ4TdOghg54B
okFLgXPJDuFjy6Bf429uHFzUrstirlZ7KuJntPx7W8s8yRqmIzXJ6xXWKhq8Aqu1WCxHNh9NdcBV
GZEoFbrV6Zjz4eY3k+pCnzpS+y90/9+zXb13+hbAzQI0aWz0Y9jY6Bwr2YSIwwMYFZjGlor9PakR
cY6EPcGk2EcghYSwtEX3YhtJMF7QWGxMhNpQNG+l1IsmX+NBnpCY0KMhVH7fJtv5kVpfLTq0j9O7
He0gueOqjP6SYPRe+l1G2Kd4EPlkULe9m/5i2JHexcOuCn/0OfvyGnk/9z/8n1p1Q3mr3u4ZUVBs
PpDK9K0h9lWSVxinzda+sDFLvQnlOwL7tf4L0ym0Lew6aVx0mHAas8nrXsbIw2tYjj5y7QwArMiO
9nTq7T2SISqEUEWa5Y9oPuTLl6r6CTx3CFwoY43wMGCRBKTQBgWMfGHYjvqzqe91A0fp0xC+Wl9m
dZiNZ8Pxy95v4OElMO5eIoJ62TmISHFt8vmkp+ciuhDYr+S93ZAR9fF4hVrGEGrpO6+iEp3TuY5R
aHB0Diu+IEDuKbK1qfRzpd9TBUNLZSzc/2iQ6Sw+ewyqW8KgYGAxVJL682w/FBlq99ccXFIf3lXd
LxPD1KN9AntQoxgcdkZ8TGB2rf64hwgIm23vKYBBER+mD9QR9LobyDfhcDTtPXZ2qFy0jxEf2qLc
IXOqUtwLkcQchhrf75sIfy4kO5xf7SnWXhaMBWCf72ZMK5ydXG6632rmyj+aF1s6TvJe+41foUJ/
7Va5rEDDbB8YvhmhnSA8uMsWd3jBdsLxx9sw9pRnzCGxvvTXGq1gi5w67Q6zeZi0XRUdcpBFzVdn
uUt2CssL2V0l3pfB1lzOtoqTIF1qmskeJigOvvclCEMTpf8OonJj3aX9KYmPw3KkToVKSXKY6e8y
fNHbCyid5QR5kfOdUMEU7lCDZnh6/cYiwTJgZ0BhhNYUHbEwZZhJDFEHNVCdjN88s7rxK1ogG5Da
Ilp7VH6XzX2RHoDRa2RzVl91X4JUFeD+kZPPByZ4SMAD5S6u4iaoCMrf3kvcfSjfmLYlEuYO9y6i
HC58z7j3QWWNOonok9ztlckjAvqAZkHRnxz8cgBhRl57yAm5NhjvYUt3okhppLqlO1sj1SmNV5ko
vTdQg/Es9Kf36TlqNslecfzMuO/UAwh4ig/PBs7IyXbClI+oBCnbbN+DBVlOBIKVr+TdlDjUaTO2
5DsBXT6MBCTNrfykSp4uvcnFJbZu4x+w47RlZ+I0ZdIDd/M3Rzu2PArhLlfuVuikHD8sE+hassU8
tQ1m9STpw8hT9C3VBtYM2wvCI4Frb1VKKBtQvcwrsztrbo8roXROms8u36WhjtfxU2/fdhkwwz1g
IIypzF8V7PxnoAuGr92YmB5EG6zKGKwHuBkFfgXE9I3iGeTGRCJ7fN9xPWvc8odEJRsNJ64QpifX
HntppR00H9KfnPMbbmbr4txop3xXoL7zpW7Lexxf800HSZ4TtlpQg0OjumWjlf7QPTNwWlEKp/6H
of2oe+ACfrfvH9RfgeanuCdzXMtmpU1n9k0DYZuUe0uBwFmlDkjbOG74XL1StqYDL3NO2Unu/UDG
vfcRJTPJGYemWBnPw3g2wR999vHN4gDxOkgfa9y+7pBoUesa36ANaFTsoN34uXjNL/UxutWfJL9b
HqJ4u1hUd7xr2i3y0x6bgTXKQaKBAv56p2UXZTpL+qUJTiF4/ep5LsnI+JZ0crJ7UsCwwPP7ON+A
+JTkDYV6c7bv7pxXKpCdn+WLdcr0/bTX/eYRpnSlH8L75ZSSDlf86dXBs3beyaA8U3+wEdi4i+Ql
P2QNQysy8ljZOPsWYG/lItNyIgov0T9sap4+BA5PKJX75UlfwAfcjwxK2w9HPncNLwaXWivN4CLj
A01d2BYl+Yx/UPn41EdP83K0bdi9AJ+TY5/5Fgnp/jFMfo/z24A5D+NJBKmvOammobuo4e0QTa7M
gryFLydnu8x+wG8nQ9yEi860H2hZYqQilBd+jNVZkU5E2DhDKa9Ce1PXm3jaFFBjos1KViCRxDz2
Ur/sD47yltoe/cTe0xMDGmq/tIGygE30BCRmNz6UcO4RBnY+FS9kxwrG2Z4GbnPadJ+KtSl3UbOD
8PG0gkRccPiutEm2FGg23k8jcatXPPfMu9RH/4BJxJZiG684zXdm42vvAaoahIUuQntESn46uvKv
iubgJXxKgM89QgVMfI5ccXkYole02ID4UZCGz/qd/ava4+J8+WpeqUHBOquj4m3TBDh5uRJ3LAuS
L7ngIB9ab3JRfbic0w2quU20NR5+br6IIP5st6Z3wOxRvdNuir16N9Mo0AF4xjyIJ6Z4TV5luLr5
pnk1HsjU42xCDI70ePBkVhv+H2Uk/4GQbcnTEU4j3V56wV1g+QPJSYz/kl3X4mHiUhtlWHA8XShg
dKFKqBVbHHQOGXdctIe4V763u+o2Bh+0kbHMaB8YLpFkDhZi5dvZj4+E/lySTCjcGn07UNRxRMwE
w+fT2eBMuU9Uv1e3yutB773xHW8j7Tz74Z78PoUhP+UXuJzYo7cfIY9BfizvjX1+Lz+Hx/QCsy2i
RNx0g+QGPH75XGJ1tEF9eW+/UUjMZ8prnvo1qZVPi6P2Uw4NBVh5KJEGEg2n2+ayDhqBF9/DxTMI
jHPaX2WeMMJEjJ6elSdckIZH9aW9weB5O9wZZ4oahrv0ZLoaDJ3NFuwDpn6qa5y1c3sz3DWHYPcu
kYc5L+f6RtvatRvuAbefnci/8HjnCw8bi6D1cSYIeGdstqtR/Vw8sgVlFBtGOmdCum/onwb+cIog
jsHxvf1AS3szUUeysXf0Ps7qsTgjb1m2ZHVd8O5+5lFluMHp/RK4KBi8wisv2RatgwuM/WBiBvyU
3lRP0o/4YfL6j+QJK58na4Pj1svoVwdjQ7IXWtRb+Iq+0fCcJ0qWTYsmwGOaAxf3lC1vjVdaMm4d
zrDOcyXTynLHUp1EGz7eLQ/N2cal4ZDeSHvqmM/GE6YXXuAWO/Q6LmFyPNZQ73vRxWzc5a13VXfa
4HcL3sFFlWa+Sdoeuhsvl7ecv2oX7uiUHPCo2LQvyVN3Hn+nN/ZuONcfGb0eIl8/5N8/8pv4ARzS
7+it+AWOhjOxenqdjFN/cSQX0Bft52N/KVR327/Lz/G9WWLLwIVveajizZP8VXhsiI/a/AyYddo8
OZ/9e6dyZdNTfZ/v7Q/9uXmbb2gIaSD1j+Yt+YlxCrptb3pMT+lJfTbd4a6+159TX3Y5qTv1wtRd
POo9N59V6tL6bFu38IgVGmdrb7rlMfqx3nR76RWlMM0b6gVauPpdZ/YC25CV0ya/JyV7yyvxWH9x
r5bPJHMOyynZts/LKaSN6V4pOi0vvJ3SL3Hfd69UFWBfx9uFp8ibTjnXK/HIwnfmUQtcUo2VvAkK
fOk28VeHCup1BRLwduvxxjnZjFE4NRSD8sLiNGGHwTvjc/lMHhGHIM4PcIEdtoq80ecd8ilKEeVn
6VO+0C6brrGd0JDw6BZ35jHcT4eJCzLfTL+at5oR6EYjJbEpnka65D9DcwMA+UW6XbbKNtyXvJES
Zd82G/ll1H6kO/kQHuID8CiKR+vt4mtH6aJdujL2rYf8a6Zr11Lo+4synDrcoMbe4AaWvtoW/Mht
dD8/yDvrdjn38316aU50KQzwaO1GfitdCgn3wd0XIkNONXW76UZZvJGu8jG5je+X10k0gKKVQCZM
owI5vH0uvzBwoFGhWvoTOi7/KH2lziDmNfg5wsBx9ZfuUHjTQWGo9tHd1kfnMwe+Lbnjg5O69gdz
zVv0A0niLcQxjno5g55tH7Bx7KnhIG/yaL3Kz81tWlH0tMvv1/7Bu/JZv3OIgMdiSum/hvm8vPJC
HD4XLmOykYq1MaZho4swXqAdeuTIsGjcgAbyP4c9PTzGmg/aje1RKEhbEbn40t/SlvKafF8Q9c+7
9jm7pcnLbscL5zXdI1XxpVOPOuJWPaJ43tAFcpV3+UD5h3l2fPvAg4/kBsa6X3sA2GhuzJ1zK+/k
m3JP/tR4Cl+bbeXNxKtgEvDwhvvPyKM8azdFvNOme/MMa5oXXnLLcU+1r9BIko7dMhp7hZUbflq/
lrdudI1fyptxa/PuxvP4pnitTuahO0WYsz1AoBzxrU58XmnqHd1B4jDctM/TXqN5bg6jC7bgpDza
OxDDu4U97+5sz3igTzF+2etfj0LoVO6Wff+FlSp84z0qQlfZQ+d6jO/TeyTH2/FhC8ZJeYVLytMK
w159Hngy73lmgxdii1xA/UuLceT05Zf5Y/6o7ponfGtvunNBK0gdxW30ZD0qt03mLofgaO7yG/te
9uGbv30mnvQwwdBNttp+/c+kEhNCDVjTF/UjuyMFBsRmxNIdGi31Fj9kUDtwJehCuUANftjRhTeN
/IJs2e629IuPVHT6gNUI7x4YL9wnWwV+1XrXIp9XNtmWdrocD/jBHfWDs7p/o4TzF+tLBq5hh/d4
23AVwX1ZT92T43jh0eQ+anhiywfnlYP4DHd08JNk2PYi2gq+Da3+ylvPGB+JsJu0BiKxSvpn8r2u
JZmNOJBYAfEnYT8q5pQ1RCXmvqNRttJvyzG5ZxRCGFdfw8liIiJR10UxF86jjX0AIgoRhRLHY0N/
JllcoUBVHtNxmQ5ROKKQH6sDFgouvnLWQRnpCw7xqZXeh5VWvAxbUio+peUx9sQUKNrC6SlH9DXu
FSulSlsOb1Vi8rsmCxkArxOGLiagiUNYm+WxWUN5Yq5ttWa/aKOnUv59bJM1qq9QDLgGgNZKm3U2
7eSYtwCYPDNrSwxKAEvFmI4k9nNoN8C2Q0hFY1E8lBQpIkzQGPAuq3YGh5+7Ric2GJtEHJR11YTd
4jGKlJWjn34qnUn0BVFcEtGjrqaQBNU0rZ3ynJqa7II1IN2g9YiJapERkJPVmS6NqTYLqniHAeEN
laM0uDgJEaPdIzTOaDg5Ji3U8B8sX6cBHmWfQmkznDWXYq3pETHbTyYhjVhHvCZCuiLGK+K6Ys4S
ybqxrqmuA5CRaIS/xQQmXo0TFdHx67pK6mOqfcJtWMyk2HtlbI4ATJrjsE7EopiAXKHufGQEJuKg
YlJJeEz4YtYMgnsKnAZqGYjLfsdq1QV1kVrHTMcIyAk1vyiTIOQfpzUyPP/XnNGHxD7XdWLy16LY
TnwtlSoSG3kxvyt2SaC7/Url9kvGV5zcKg0A3mnEO3nPdAowzU5Vj05DiWnF3zURpDzODvbHtaJN
uwQNQR6AEA0RcoBOgbhOVLxaszZTS2ZPzKU2MKciSr1kme5K2SyoRayJMuZ1bw3AGvrbHvs51Bxm
fVxUCkJrourESE0Kz+ye9Pm6JD5wZOq84tUU+Y+V4nvfy2IW+YFTWNVJW4i5GjT4akMQmUoK4set
YUTkxsS8WC0mqJ6IMq+T6+L10xqq0FQPGSLy/9xCfPi9F61vcKu5fmSOxb3dW90WqK/mDnJMxews
G7jEkQXdqO2cEmVADzLpJqeXZzAoubexz1R9R5neyszAaNXB1em/PhNzyILWNgjr9I34goZDl+yL
j8SkViUuGnwNeNrVoGJ4x/biS0Svu8VVRBpx3edkZWz5vavr2u9l8QXxVbHTxEp5DYvZ6/6+txQr
r1+/fud7939vPhlATJpmePzrK+IHR4sS57Ehpn3dzXW7v4/sj+X/8ciuP10babZTnYTM83rexC7/
OPo//rrvWfHN4HqO//il71mxwfcf6PSMM6Fq6N+XQxzJvz0n4pctKuH/uXh//PL17/zrjxG/9f8c
wfUnlvel059J0721a1IDwHZ+xL/kn8lf6/5aFNv9tY4cAHGtv3ajiKTVdXMxd91G7KKsTUZg122u
H/9P6/7+GbGLv3b7vQ0G7g8d+batUAXaIhcbooHb1aDchPDwKoL8a/EP3aD45FtjKDb/nhVrS2JN
qm1A/lhP4F+7EIti8pfQ8Y+j+bff++vA/u1uxHbXXxL7u66b1iyYKKj5v1oypIKP+f/yHe6+igKv
kOGjiD/+LB3654v/lA5Z+r/AJZorJVeBX2A419IhW/6XQVkQYlyKkxxKhQFHXUuHWGUC1IWRR2WP
cQV/a86/LBji2E+jZXFM3db/N6VD0BxWxOGfnAcbtLgGakJWV9Kcyf7+W+lQlmvtklcy5WuYaY4J
Rb1Bnjxi1UeTSGCiZXAYSsqqVly2wIHBr8GF2Oa27LZFZuwd+PEPFQmnlhHV0o36zlkIi5qxHvq5
GRJcx/WIntswnUurvUdo1vo5VD5viqYGI0TdBUMzmDYBPYK4OfaX0DJDP8QhaRp5Ah3ltQh4wwfx
wshan9d9pdEWH0zC41F31G9qiu/vys+kGeJDk5bEYBGuLaMDCisKMVDITCw7Ckb0bZ1Wnp729m62
ECW20PQdjVE4lXP9sXdAiTWjiYljSxw9eogTAuSYKe2iLhn2oWq9RVhp7ugSU3Qc/h4h77capZfR
XLvZXDlnvVQIKKqTtJGy7Jgt2PPC/V+5vlS5oPpqty10041cBCRBiTdjMIAoLOgVQK9Rumb8pvRA
ufunNse/qTtBqKNhaWUNtb+gfsMyjI7nkCFtGiJiDiYBE2oiCUTYyQEp8SXVLuOEtVOqh3SSIYpq
hYM811wIXumWfZhSNXItp68PdHlHv3HS+GaOELQnjsPYdrjEoY71rPnZRi2l3IN+0SQNLSCpYBcx
IInGqkrp0pOTlM1a9YbJwsWxRfeAq5SLbyzqtGqNb3XQ1AdZtzd6YUg7LYlfddUALDWRYMJPgmBJ
FeFuB33KXaz2ySSfBUEAjnpl7xn6UrdIJFHqfgZK+dFMwM2mxbzFkDW/Nah356TiViTJGAN1bXdZ
skw6ZGV4a6AM21txpKJFIstW6iBy8u42CKvzVDkV8gCouY7FsFkmzT0uNhFcaX4K+gghAXCTJB3R
7S0Eb8e0QXMCTSTog+fJGfFDK0HEtnqU+zN+KNuiK+SNlDLyVM0F87kQ05LU1Id9bsPi7TM0X7Y1
Grs6+gV722viAPOeHLsvxcq3RiF94Y7SuumE3Qqa+00ehhp85W00StYhQR+HpAN/8zbE12iE+Syb
mXLmK7VLUQPR24wTZ0G59UwdNOoAwGec1P6wVAMA5sF676KIiMRUIUup8BFta0QcSyfDwiW3MYBY
cfWpvshW/QuxGV+Z2kfHxAspbIP3HD1GLhePS0QFUF/EF90m5TXmFnCm1PRlVZY9ZdB+OE32CIiy
9VQ43F7fNqvtFH9qVrW7cjYv5Ue84GMyTAz7Z/VxjuV8HxbjvSNB91fqfW+qqtfOebjLYszxRunL
jp1ik070/DVjRvir7uCJP85mVPt5h9N0BRkkb3jbt1bnRkugcb/goyxbWxtrzbNhE1yyG0UDKki7
NRftiYPV7jnLnzEekmVBb7igQfIz1fqsrXJXQs24Bafz1CjNGRE8ht7WGrt18u7Upc9O2pxHdPt6
xXgJZm5+n74r0/ArHSnwXSYy6DMh4iiGKDpWYMAo/ZzA9JLGXZYl+RHU0CNCw3ZLgu5Lte0Lm6gQ
EsXc1E+BjUIhB/xBQisdvbnWP7HrXI5KHW0LuB1QJwduP/BoW0N1ngoTxqRixQa+koq1lfEE8Sek
Iema76kV2evjtcI8G7ZUa983WjjcQIrI96pBY6ToFiaOMayeCA3uDpctp3jO1NY5lHm9q5xT2tdk
dggqozRimLrTbVXdN+qCKUqC+add/zBsPLvGDNf0siB4LmuvZVZh+jb38bYf5mgPQZbArGI0+35K
X4Z4CLyRgh9ye8noo+Ca0R9i+mC0L4tOQzd2Tx2yQzcZ7XBPPAGqdx4BbVXo1mr57azq99agbsdy
nN0qBLVPGftzlWlEelByP/xYMm3Vc4O6W+zDPHSMJy3DncCgYxYck7OVCR7KRy3J0P+CiNE1vFHS
5GaZyR/0DFQvGHkBpDB+1mtz7eDIh1oxJWFj/YSYCsA0D3Z4NXP/NjKqpE4PNnUqFa6JEBHux2IZ
v/RceZANi7BmQFK9sRSEX2h6KMT9XDr8CPu4eO38LqYsP7EKTw6VxNOUxuuoTT9A6+nlT3mIa7/T
op20orqrStnjYI2cOiCjGgXEDxKMflXg76H2uzaLl9SgwZgb4lJaA2xJ6YhW4VC+6TFip64PRM6y
1u/P3AqdutryaI/Qwy+GjgXvXJMNlsCgbOiI7AbZ1KmMAQPbaom39PMWAIw8a0B/a4C5VZ5SWDZr
ftLddENwXwPV0XO1priFmwhIBACPtzrKGoDDc7QNo1ULrw6HTh5Rj8LIpoAKR+bMfpRLpXNzS8XV
uCPZPcnDAS2XutUqi1dxpmMS79nMuzGFqxQA0MNO6XiYQXjfKMuhUCNfj6r7KVsOZcItNxc9nIkg
fh9kw7iEEmHBnvxujHGA22SUk9Rk+UNHu6EWeC9RxuxqUJ2wXbK4zOhUKW8cf2KelbiNvVOTAHd6
69mZHRvUT+OHRj4R6sHAvZ5/YhkQetQdxVweqq4c3etCAIeOdehNcmi18Qpx4qcRkZnrmxeMl/CK
6Fb+62sIzN5L6vZWSmC+ovdXLOfUmcltwAF2RSJRsHeBq9NsJFO71GFqHuKMl6w1kHqlLXB76gd4
t81+F1BDQ29jh4/aIR4O0BqcDZI5LHPn9hOTkxxxkpSaEcED+6xUNd0RPdz2ahKe8067LYfhheAT
SqrJvoQdN1enIaEOIgpNJjzq5AR9S1m+Nj3jr4bWzbVKaxcr7bPjNEQg5/SXOtX2dpK026oYnpek
Kal/SHF8NTpvnCz1FHbk1OGL21FIJq4iqIkIYqFC0CPU9VDE0XNR179WLiGycLyLA3Ot38OAyl4l
XwlVidYukGfKckbS6BF3H1L0LRHnir5VtWr9QeLzOJlEA4JkoMy3IOwnY+7Cmz30r3FTjG9J5mV5
SdqS8BzVoVSWBnV2EKWJTVVMx+tErDOBFnyv4wagy2kOJA3WmnBYk/9MRCyuofD7IIVbUfuXrDV+
sbWGcsQyD2d2QCZF+metOJWITi2Dmfl9RUIpwL/0kFSPeUqZ04AP96ZYMTxtWP0zSVvznznxAfI8
0xN/iISyP6UShTI/Zw2qiajw3BWHdq1/F+tFpaaYExOxBUQicvF0sa+rxJzYx/c+r7tTqoC3ZDWn
FVrOzwVOzLHE4DGWnYNpqemuklLgjIWhAUyKdWKqbIBuUd7FdnCwDJ0iWlEeaot62u+fWI8VNEbv
TryzqGAjUNgMRAab3CLsJ2bFyuvkr3Vij3+tC/AKzddI8V/rr4vYFgPnSZaWdouGHNoZZS6rvvsq
8q7M0VpIqbMS7vxLhp7TH9cSz+tlTdZgeyaXXFtxmTP07wu9fTYyp/ElT7PAXzXx2NNbYblfFeLX
L4u5v3bYpBHjFSuKfVFbep3I1lAd1XUi1sWwKz38cvBbWg9B7CoV95jY4fdsGJivalqavqgrFeF7
MQcWgVObdfn6MunhQhNRcLJIwT5i5Gk1C8qb5jU6gygevlqb4EmekBX5vmwh5sfUFIlLKM49YkwM
EIwu8ORiWgOW6+UTxbdiTtTiisnYXdIqlw/qd2x8DeB/z4qIeWaHO6OmVLPBnkg8Rv/EtROuQrU+
UQWYJM+OGdQolYOGcQ3samvZNtRMHqJ1UczJ6yIe3SjOxTKuhykjUZDmhWUiNyzfJMfuT/DcBAxt
P4OWv2O120pV82QoR8TYga9283tbBzuK1qcHpT3rc5M+2LGxM5rgRxM02dGSQHfXdKW3aVeTi7OA
z8XdcSz06qkoNWOb2vk9NgjUnIdFgikK4AewXunaXjKYM+PZL5e156EiC9ANAv1RTwettrNk3y7m
T1VRkj2qLk9LUyqYFks7Gol8gz5d8ZwY5gvWyslBmehFhKmE1RMWQK3ZpickgkCehiC/wRqdN6S5
0HexGFpXmpkeA6TlhDirW9kgp4jo79RPw9ugFvFWr8DuRGHT+kkG0qcO5/RIjPg3Tziu1l11aBzG
ZRI0mX0P72Sb9/3sYUcDCqO9g5pFA2aa4WGWZv3i2JhZ8FYACDzEpD3oESpNAzEZlkK+T9UOnDAx
dnoU3H75GhEc13tuFlE8MXtd+dc24lNnzYJdtytb8w30boX63LmIz9D8EOsTs8tgk/aa1DsRqFzW
8LKIZX4HUdfoc8CwhCq6lPd8r1fHhOHM4mZLbVICtMNHOqWT0Dse2p3qKA3O3SSvWa11R+0qOhFz
zZpJSBtyYuZ0d/0sKIraG1YWllhXr0N8eTZx+uSL/Tq57uK6iFc9+N85zj1IsrzK0iDK9nPY+uma
s6uyPGTdOnudZHbS7kZzPCQrEgIMB3CI9VHgZucZWQUcDEFBB67rrh9cF01R7d0UYbXrC+t7E/Fp
mM4fapvINCT/+dWqpXxNoZ+HswrnS5wXnIbiXRLopyqW6R7opn4mT2FvrfVKietg2jEfiOsa5qUz
u2JWXV9asma8gtPEGFyW0IqvE5g42hEYPvVBzUIeysHaFPo3Imh8545jgtLRpuNkrMX+9MvLo5hz
1uTDX+t0cKquOqqUSZZ64IXYHR6L9fXrjGuBe5M2p9oyMWEJlvsyj+MDloubCoreYZwv6ppCVWEc
H8XckOczTpvjPlxTbLpZUaQxqHsGriT9eTQ2DHKInYsjWESDWK7HJg6wGXV1UxYyaML11ydzNrYw
gG40kZ7LpPZgD+/zmncc+3lXVbK6C9YXpGpioqbb9r22/q2teD8madidxPKE8+/itoGT+MkUQmen
pqzaWKiOye0izbLTr2vcFqc1Pd+LwK2cS017EmFqh7TuKDRK6wQWFvoai9OtrHeY+LL4tDdWBVMm
3h+JmPZpM3tRzr31x1brPq6/KH5LfP3frvsOmF/3IOauweXv3/7vexWbXA/vuuuk5mENQmJmrZW8
4KfM2+q68Xe0/fvYr9+JMjsClqx+8/7E+u9NJNUiamJQvtNj33tc5n444o5jkvFMb9U12VzOVuz3
vHoZ4vMoIxYkMWc4UbnX1wSuWFku0/PYofnWk8TcL2PoChldGZaxpzeaspHFLSPuXHGfXCcgFm6a
IFa3zZJUsj/eJ1pCtTyWZ8fY5vVPbrbEmiFHqFmUEna263u4+k6Lr8cjDkImlzWqZrG1Aa+GsZbv
zVXMgp2U5WHuifAmV2LM7DZog8Ap5Fh+R3qTWDh3wQQR1Mh4Vu6UrMPxilc2WTawC2IfUCEWMr2L
0e0aBXRQFg27uMt/Nx24+P/b+QAQuwTo/72EGKvvdv1XVf/NBFT9/t4/6QDIzuiEFUWQlaE3mwT2
/1ESO8q/TOzzSAPAHv6T9ow/jmUa/LqDb/xVQiz/i2GjpTgYw5BBQID6v8kDqLSQf+UBHOwpyEbY
mqlpji4b/LF/SohjKyZnWbXpIRtKEGZj997r5g3BMMq0iilALKZS8zdQZTWl9h5v40M4gTg3ukgm
WkTIVa8SOIXzXdpo8Kqc5dYJuvJgStUHDVrqhkr/NeUBHtHhgqgxpw80huPvoQSk287VbWYlpWuF
KfWZRYK9G1owwlWz1aCpl4YbjUptisFTukDeMrW2J9Nf3sHUoYeq/YaBihDLCE/6mGcn4w76xuLL
Vfue19SzTH1toTIgzENAJep/hhEUYUbDjybBNsiRWIRpwBW8YMm2UDqpaxq63dQT7aYTymMEkWBv
KqVzm6TDRNV4UWwTaAiOFGQ3qWSkEOTb3tWXod3FE+TWJZNn5HnhT6lRnKPOSPyp67R439XBW0Q8
/IaxUnRjBahOOoXiFmsK5jP9YoLywyBv8jg/6Lmmx37RVqAyE0kCO4yDjWNhugfssiekbHFwdYtU
TYv2dkApZDxnFJCnsIyctRI5HS5zmzX7Mq12DN/GuywCj2wSB8EwKH205c9pKDFFKIavBhfupQ3e
Rr2X3Rw3ZldSgn43J7Xi1SP2T5jejzgkrVEEoIim+lIEVD2qyvykVAUFUER/h4iqx1qaLbdE8ecl
BppraBt3i8UFrbRo3pVTWh6WGtDwImVnR6lpntixZkvw8MrmQ4uoO163nrvoxihBjU8xmMXsZAd6
TUMMdFdmh0leoyGSndQb12EhgP1ygy4UuimajcBRm52t8UfKmkIfyYxOlo2r1AjGZFiRL8B1k5O8
8lHEBNuK9I9F8anYTnz6Py2KD4KVsjKBWxFLkgmBJV9ZLI3Asvz1G2J/lfhEzAL6cRB/mg/iy2Ii
DkMXQJilf61XQsz1KMQWYp/U1MyoeaDLXNddt7v+rFgnFvWVW2OvBBvxjesHYjFMVlCOmP3j+L63
BJRjrMQchHoMR64b/jErNhQ/swDhkQKjcieVCthIUHvWSasQvcwWdDHmilgaQ/yW9JXuM6ycH9xy
yB+F01OR46q1IoT+a8KAAzDcShQyJcrRw0xviNCybhp11JQBqYHxTWwu1vb0G9dyucUfQv1ojO1r
I+NyVKsqbEKNSNx+Hs6RVF/iqSz8iBwERakAj4JulFaelXTGrJGyvkBuNp06dafMmtDTjsuhQYrq
d9g0FGmZb2RlbwoA00r2ktYJrk3qWXeLUEUw2/bZ62rwvHPWj9SO8j2rHc6BJQERl6hDx+0i3A4r
EyoM6U2LuW5FTrXz/OBQMtpqXOAVHLWoiXEOsZtHHMc5vK6zot7XeobG07rF3AQ/G5w0vSzV9kCe
zFO1YqmikaIlJUrLLYpK+bxMEWKFpLKbM5qPwkm2QbL29FvICcvqQyG2EhORahJzmg3ZuxrTH6qp
lTSe2ccI0B1ABFGfwJkRBVs9JQyOcWpxmmlnud7n9BE6JdS2AZCudKV1aXWSbwtZqS7wt1+KqjN3
TT3m27Ym1zOXuYqPqIwAYwWDWaY1necksnfgQ58oECNhvE4mwlkEAxuHoDJbqM3dOCxIomjpGS9G
N9FdPMIgw16IjhdwisMUl4doLqJzsk6GKUELlgIbmJAZZZrk2a2GHa7FDonIgaSP0/KiFe+mJsND
C3byqKMuaXFXH1felDQDTpNXqlqb5ClJtuAYrSw1sZ6+X70h0wmBbd0sWW96MfdZ60c8HiG2ZYdR
siN8TBjoaDWXgKQs9j5ppd4WOuHwqiOYLNvNVomHyB1WPByWRNk5XCSiBeqGKMnjQKgYIsd/UHce
W24rWZT9lV49Ry14IAY9IQmapElvlBOslFIPCHjvvr43kCqlpHpdr3vYE4pwTIoEgYh7z9kH8v4w
aYcx7fdm3uATtkRseFnRc/IrgbUrDOtpObEqQxm29kz/qmZ8XTkT7qYannxN1WO7LJrEDW9Hky5D
p47puRFQGHsHOxZziDXcTgiB4PISsHnVzM/LZ5JePjP1YiRdayOCs4essV4PM3uvnSl8Dji+fOby
yZnQZ4Dq022Y9/o85RiWicanPXrRo45+1ON56Zl494yFy8Xju9TdlqLX8uxj5efycmD0WaH7Y/dl
Uefr2QqjZUDPn3Z0WuKFlPZ62fh5wC8v/fE0S5PH2oe29+E2XvZc/t7y56d0nqJXvY9v0Jbl+pc3
8cv+VYZnWw8y3JqqBnxeKevqanlw58rw52Ksz+P+39ctW9sOiy4UEXgPO13RdJKNoT9lgXMxWjTm
YzJ4uQ/ea7S/llnwFaRDuVFTIPvQ9bWh6girjbAndTLZRdOLZTLLxzt9SAabH5AZp2uq7joBECTF
6Vq3r/yYkKrB5ghCLUmJTLxhksW2ThKcyYX2TJbdAdjybFTbmJOGgjjUqIA5BbzibA/t6K7R+oFG
NUTfQAmvSWjXaMlsYguNd5FrRAp2cBMDu/fsINXWpkuWH1lYTEQS62SRMLqnUlY7fr7RtCsR1f0c
e1seEkVuVLOz8S3z8rlN/pxTIocP9JeejOQNCAoHIoyXVql6dvRSrMumftDMVZz5z2FHL5b7crO3
c2Pc9GY5gF1yL1EO/5C+/TpMlde0oDHSSgvX4+DuSYamIW1p1PTqSW5cCDCnNuVWy4UQo5aNGzTX
CA6EuV7hwMy6uYHK41o4E+GtuX+IGxxSam9JFKbDIZRGQJhxmGz00sZPFkSUClzjEFodMDpVHTyt
rFG0kO6wcusGQLSA0CXr/jnRGIH5Cbbc2HBuFb6HStbR3ndwBqAVRq1sIawnz5cPoU/eCvqr8Wjt
2iDE2Ge8SysPobDeQyqPwA4W55FwBQA69QtqTH9j+2bnSVrY8YjsAy1BdZiDsrCQKgIDY/xQEJG1
HpieAkG0X4OpC46hWtXbntOTsZhNylGbnrK4es2enDaxN1NS7HrivOYUjpfaBsktBvwdjlp5+gDC
t6nkrkCobwjsX26fIfbuFQYVQ7BzVBDMbl286mqEX+7suP0N3UB4ZshxDtqow8WM912PvSOJLBMM
4PM0+d/DFh5mXpcbxzeAyLQ20nxjzydmnCl3DSv1SFM5OTecjg3Zqjh7BZOGZNbyBzmsTubROWD2
sN6GIsWIlf/lmBWmLL9Vj2PI7tlbnvmENqr5viLMKhzT5iQi+6QWbXjOcGVCS+DuhielyZaiZLfp
jAqiHT06E03ICoHyK4Xc8RbZD2iTuDrLnnPJJRLPETj0rIYT1C3U60rp7tP2CryAtiKDhuHzZNH5
9QXflDlfk8WjgBgHZWCwaHDgk/GNZCfxkKMaw/ljgTgIo1TZZFx0NnEwnOLeMaj6i11o8a9wt5qO
R7J0nsyo4iflB3ua2sa+7fV92NryysFHZMH8DkbqmuDkK71JvFyDpDTyHq1uX2f4zIgFgO0LWm/f
Gqj8Y681fEbZieluDHVPxsH4REvw0Tbk22AraLUBT21SJHYA+y4luC08bFxWLBkzAqFXSLc8UTbj
aDmeqojHYaapxnWz6QqQoUFV0n3CmhpR8J3m2BK931H/NNZ+yhywDgLzGMXXtoZ5tQxJaZPwJ9ZF
pqwHs5v1NhE/y+DFbxP10NfDS1/mpef2zSWUhOK2Q/EFscg1wC9UzEmDC7xvdKwkQnkbwirZZrJZ
+VOkb9KR9x3RI19bZSpJWenXaRSqEBriJytxFE8PcyooRaisdcHn046jNxqRshNJJbeqGuJAcsGa
gp07z0OcJOjXNo0BYFoJ/sumtq8k4rQ8IId2UGcdTaGcJwvhBZf9WME01kASaPrgzidF6pi3nVck
s+FYQXnSjWQukh6FdzRwbxRG8hmCrPXw5gb0S23FFXuLa4gS6ZKBlKCDoDKUz3Qk8n4lDrC+dd/x
99Ih6GwMSPoz45L/extdax26kxpDN638XVYn6XZ0CGtV+DagVGA4lcV7YIHZ/uoaIGnMARhXJodX
ZqzDyukg65FsSX8pzFEqkHC6nwoKTaaP/zcyunOF9U6PZh6DafOqtWqctZaGiLBREAg8Wn3c34WT
8yXrKmstqZPSAuaKt9RJmzJ6ARBEEIYPTmOWEwRlzPjbDD0Ffi8X9mTOgYeOB5YVWb/5HrSzf8a/
r/nQV8FNameEDJJ2sBoD8y80aTESC9nuDXqW9DKuuFL14Up8ofN8qJKQabpivupKFV2RJMIEGTNW
UhIKzE3JbJq/ill5A3GIOyAyeux1TEdDvT+HSthxyZEPtL+YWaTpjdHR4EYGNcva5ErAp9QqAndL
K432hH6scxefe2TdBkI5wBtFHdFX5A22m1zA2W/HKlunNQ5SLVMvnAUnw02vVQl/o4/PgXoX9O1Z
nenRAHRDfGtVc8wSLieq+SXQk6fe4muwESiKQW6iJHiy6FLvMrvvSAO5K0CRkjALo8Qq8k0hCaKL
3W2kEbVMNF3kjZn9aqYt8j10y5FWtysRftOjPEdZ2DdrUcqj75QZxnUhN11ObIWx7lv7pq5JApxj
HioyYPE/EsB3U7i5AQ3dvs9c9TbO+PkpYdhv4qx+TzJiNOSccT5Y3+wpVEkz+e6m3b6tA3E3lEgB
J2ZD9mDtjFLbQ1N/qSIGFu54Q+Q9I/80eCPsOlorMTaHNAwYIk/rHE2BDoKBj71Di0auA8FH3/vS
/GI31E24iAzrCFMKqgV29/1jklPXwl/Fl6g4e+Hiz+TGOGc6cdktrPytSQmoym36c3kUfkGX9WZk
qJ0MDEFXupE9AN6oIlAK6QSgo4i92BzbbWu7L5ONyCcPlT2s8+s853sNA20944VJUBleG9BWq9Qd
6RdiPg2HO4mmUguybzYBRVW0c4nIfiwUXFfZazP3VhHVcE3sECRE1aVzI3mow44409jE4mOO06Xz
adGpcf6aUaMhoP1u7LNX8K3RXiLBHbux2jVjZVGJCx7dKEUENA+5dDqdK7PiBq1FzE6Tee47WQK2
E7H1ThnsTNpAWW+dDdFBZC0VZLpWt6VBV25FILcCfkqdqdVaEFvuES7/nCOBW5E0xmeElA87j7iG
Vgh5xgJo48R7aSBsNHt8eGVF9PfQ+aRSEc0okuGa8CXLaKrtkKLA6pvY3LpTGcExCZ/RcpmU3M37
rMVLGIIedoGMNFF71pLcOAbGlWWo/eE1joGeCrviY65M8BbuUR/67EiKLMoos3wRDjfV1HK+Kw2m
VWRzyGZ1sSpCNINhnUdemJIwkvgX3DH99ZhS6lAEYrXcZPYZuvJgugezgGxDxD3DCBcRIAPe5lTd
RogkN1JG2iZx84n8afNCgiRcndIdSUSZ7GNZhI97Q81fC9sLULYdlD66QT0NEyMlIjmt5im7Y6G5
IhYrbROcrjVNgZgftO6YwXVvGJu46NZ1Wtn3pGD/paeIhYncIEW4GQcC6GS3FpFanxjX5bH2NWTQ
1PpD7JHgZm2j0sHHyqR0i4d5mM5tYEB+i90rJMXUHfivj9EA4cd5jn3B6FpPu0071YynjZOWwNhy
Lesqn6rBg+0mD4jWz6oSPGZ5aRBq4larCi3CxrHTL4o13jeoE7jTlqpnieoLxXD7QEJ91GzNWP+G
EVHZWPokD42hP8GCIrNjFLSZ6Y1b6nUCYXM1AlfSw5Y8hJabohKcm6AArdWhtVYgX5lWbnpGUZ4w
V+zbyAf3AqJkHCDL9AjjQFXjD+3Km04P71Q6Zxs30rldDc2DGpxsLeuuoMC263qYA7c0Pn0dYhGa
aXUTpILJy+DymQjssGb7XPu1pzUkfcUWMxzfsi9OTSWwL0inSVWHKjAa38C6QShztNLmrIW8HQZV
Zz4nk5SJaz009S28vOdxqK3NkNdPhYCqV5hPpdEy4m0E2C8lvku0GYpRjJaXeJoksDp8TfAxriVt
o00cocq0hU9pYzcOPbJ1EEqFQoCJWzoQ5SJ7gxImja5qZO+xvlWNOju0jg7HV2MeY1fWodS66NK2
2SWph8GbrxZFMc68ITS2NVX+cNsTRCKIWsTLnoaosvTLkKnIWcPYYChNcpBQ9PeCDtKRSdDK9Cn+
Q5ffCXIo1ikyg4GXc0I02DGtg9RHJBZYkESpXT/bSL6uBsOd1jMii9L6u5Hct6gAKckH7g6a4J3U
C+kRm+F6KTeHTRF8T4u2P5WkVa+yFhM87C7VSQnmgdPmIeWQXo9Rlm8xS+Eayf0ck67YEJypJlLC
avYudXLQwgmRqYyJzTk8vbShDbdk69BinLN1jCu/7KBvhZDOTP86cMxzHIHi4ky2Dv7QP+gR7Aq3
dtf+qETrRCgPjgjqja3mTKbrQ06mjJhaRkfgjKJ0jx3g6OZhs+qQY3Jr1U9TAiZCqdFAjnWlMYMm
O7c0KZEG7uTsmFYezCb4y1e7hDwBkBCVlERPwUskH5TBxySuyP0htcDmGgy2uCOaOsYkL2DXt3nz
ENW1TgoAk5400rVj2lUHeg20KeaIzMBRjFVDyNUYPWi2AdugbO4GR6KC6/p+Vbc2tTiNtjPvtXPc
bFP73N4JLe/aOkMBMDIIzlzs/ZxQmlGAz6NlHAhr9BxpopLvC26BRVQiPPLp9E/6uuVuWSbYA1zN
+u6oujwWffBFRnu3ifHTko2wDVvrtUlyrh9JxxTDh+LiOG9jUCRrN2kZBzv9vq3Gi6DevA7qyFyP
ecQdKxFYCgmK93FVj1NP795+qPxM2RAfn6yLRtW3Fpf+Qk2/BMHAUCVznwK/avmMAc7oQkHY2jJ5
VjP9Km6LEihLeFsgP2X8RvNIVcGuQCyiZK3VT1WCpsds6/w8EXLJV/QSY6JgvKV8rShSaOoA1kQj
+IoZiUNOqpuWzp2SYGmg+n7VZAOwp3L0KUOY38UUPKH1SjdpCLiA35BcIax5y4uaZHo1eprKSxA1
wbkKs/xGJuQdTYzNvax6ygga4n5CIcdRkm1jllsrUbl/DJm2itPI3ZQTyOquTx+MwCdOqWFYqqvZ
MyK6UzgNujfF0ztTwcnSVS+jaVSMyW3IN0aNO+I+f2P0DKEbAB/xMJAAJexbs4z+igfzuku7Bzi/
DigjWh5aUyAUT8yICVfnGW+1P6Q7pYSCYc/64smAWoJp5yFhZnbQTHHXTnBYHHhfrg6bzo929P+g
LgLfiSQKZyPd0px8oiqK5MVs7pr5R0o9ErF9oqxBY171TSCPPTaXr1OH03rsTQmUaqRNZ/hii5B2
HbWKXLehuRuUae8a+szvcsataDgzZwfITnX6bR+ZT70dkPBo1czKwukv8gVrr1FMfviYm0oyRLud
Efb3bke2YDC8W1M77MKRHFUk8f6AkyDLQbeFhqB+5Yu/0tYZtkVpvU6YivbcNqEeJDUq96C75rRo
vHTMzBWKyGIlUziC9Xx3dOEnqzRmV6L8mtTBCcnTg4FzdytJw0OlAIqsjm9V1Xzok4HTq8aaPiXO
c6nHNCHNbFylmueowQwk/KphQfKGsjqGs0gcK0tHfRWJiq9ClTPt6DSG+LG0gZlOn18XnCL8roWz
TnoAp4WRvFSGAemowETBzXamQSEPocaiEBUtxB64On6L1L8KnPFgVOj4cnUTBeY7LM2HKmmvE0W3
AHwMb5lbwP0Y3dKzjbUTNfWZ8uRGCWpAjOl9V3+NyrA/klT6mjaZh1ch3miyJWdBrVXUVu+MMaN7
x6bbSDT3cXLzQ9vhUODjZlKOowAkZWxZTNokqXjooekBExQzd0W/Tx3IGdu0LrrDiLysayovGeRM
Gs+hqSBuqXreGlfswu3cizBybW/NfNdENd7jADabViXvDXH0+7Bs/Y0DCnQztj6NK4aXK4eL52pQ
2m6VcEHbKI1CXZKEo2rK0208BWeViJVDDphV0Xp3VyCC5Ae0WtgDGMxQIoXINqQp93EiOTXK8XFs
an9Nvz7ZjpV7aGQZzWJHvAgmPajcxZvR8o5za7JWXabJk6mca3ASDK/TazOqT2NG8RC+a74D+xle
GR3VlxqHht9b3kCewqG3q4tk+GoltMeJRSdDs79RpObs+cVQNWjiW9FG3DP7qvLaHl9RnSrbMtL6
FWnTzS7XxE2TqF/QFnZrLcwh0hASbNhgr4htSOp5ehRhbsnUdsP1aYd96I2Z1XmapaGKe92X4jKM
hU9ZUHltCmphHZWC3eimxtpI6rNClvh6EBFZgRa8hRy4/crKLl32ThwCqQv9Qa+5b9aQNZ2u1bmd
mN+kTURumN8byQ3SKpUiucJ4ltRfr1Cwaim4CVDoz4AwqgyKcucaeyJ0mYdqxPJacbqhCETdXL1x
qZZirhcZJxTBCUS1nqVpPzhOtcNR1O6qMYFk2E3OugRWvW8RdYvhZPuUO7vWyjdGod1m7ngk/3Jc
FYPTIeUfyIYvs01hUnq0oAeppKMxg2SIPiAEltktoTJv9KZA5JEsNoJwqeASarGkCt1DsJDq1yoU
wR3X5r+cEIMHldPQiyK92yZMlAB+HiSSoRuZ5qc59yFuguyUkd5c+0p60CZAf7rR3dD5r+niZOkq
ijRGDb5NISehUN2VYCWDTJzVoXsOSz60qYn5gHFGwhAc8DY04RMjEUIgOalxfK3DMpGHqaakOiqv
vlNv/dqEej7aO9C0/Y2szWRt2o2yhQcyrocukLhPnHaXuwAwwTRTRuiCdsddnPJnPbw5nAk0JPaN
GnacHzV6BzMJ1mSgWgacj2DMHz/lYos12VrA0YuU69P6jMzu3+bpWXW6HPJhsv60M3/u/blO0sVe
T5YEPj6/wkfIbTpFyVZx9ftfXubjr/7tS7oJJh91rPXNx07Lq3M3pAn9+Yc+jnSi7NhAaWGUNjNe
Idt1sRsw4J0lcJ/v7+N1skaDIKqK7S8vW1XtkTmT/HCL//L+loM/dlz+J7VrvYW933nLPiGlJxji
P//K559aPrhlEa0fptDMHz+Sdz8/UaILSE4xtCOuhUe/I0DPEtQqZVS8JuBHNqFq5yiK+4riHcSc
LlGYuXTcMQedQHZctnTSNW2TdkyKGTPfXggtUDfuoIsDmredrZraJoBNxYitfUy4wkWNvjG14BtT
flh0OTZRbrG9F9kjl3lYML2gfa83KwV7AaJXAM12lj1iZ92PBnoWK7pLuq9dkoFFm1JInG18UdW5
ZTKiUR0VB3cg4VXZiM8s+ja3MCAzz2OF4lwY01uMmRlClXXqdRzMaEkIyYTAulUy5WKksOeSiWBI
Iwr6Td3BMqRAgSvSv1ENLqiRg0LAsCRnPdmS7lQARQwZAArCmrlEZh2OrJzIqEhcVSUmUmkQaUQ0
YUsvHixweMYX3K2JsKTRnepH4Ndfp4qPN6fFhVOK6CZclMKoHxuSZxGH065xOGlXRjIcuLHtiR7d
UUiDd2iPbwa1vLFXiKPXoSPqwwlpztqgZrvqoP2sLVntirjuvTA0tlY9fkGWw8yh2fpuHSDwirbm
UPue7Od0MrN4ShP7Pe+NATzn+E6QeMME0eTCbWC0jgLugVrbpF5HakOgP+QJw9uCK9mm64p4kz+3
kKunYY570DxdV+W6UqS17+MWI4UWEWZCTDIDvwkKjnB3pVrwevHR96W2qUYqA6aRJeuWONwNxudg
1eJgJ5rAhLqqtC9lP+fZm/FD7zOusAuIbEL9MiU6JivonqlafR03QZt8HbmpecS3ueSFYoiUdk/q
oL6RpnVfUuIshyrYogwlE3XKLlzGPDEgXrAa8GNRio7SLgW2MP+2qH2LHtmU43uzYa7l68HNbAAs
CSlu45attJlERQBqm183k3iqp+LKipu3dJA300jX0gzbL+pAjLylzfiOxnG2i+bJLpz6Q1/5W0rI
b6kgs2DvV2M/7SLdMgwIAQZDJXR9vwv6Qp9kbtlSnBpHmi5pp4grJ6azILXkJlFRd0jTf7CK0vCU
FPqp0oT+1g2oCqdtrpHIfqgr9Mq4E9ZtELRHLVXErTlgNghxYsecCPj577kUBP/wxjX1b944kSo6
rVXLIDnljzc+yayyR2q0BxrB8UGxLeQalPNWg0PnrEXxvKkjd9Zzh9cWUXpwnkT+T+/hbz486h82
9AWkkC6jvN8/PFnKyMZCKw+INcZrgk5J0SEQmZEf3rfJUfZ50rtQze9dpWTI0KpX9vUUZsWXXySk
P6Jefv0SDbSff36JhumYpJroqqsRJvP7+4jzcTQrUqsPbeGP2xBU/aFtaM+rXAT7OnrppgAnc2I/
aLjQwVJrw15SbOlg3xZ+rZw70shODOihI7r9OUAww/0KHkGohb1nBlymUYQScOQER9+0rtymr8+F
gp+lcOiHVwo96Szxcy+X2pvtdt1+yMtdLHLntDzI+VmTTC///b+t/+fH7+jCMDXH0Vy4Ss68/Zc8
m1Zt3LDpwuBga3q67usi9yIRjx4Zq9vC0tehORHOV/bMLbtpb+nFIR0y+vvJxLB9IEk9wIyv9uZe
s9Lu4JvYsLogFBCD/Q7wd6jvW72/b/3c2C7v/P9zysm3vM2aarz7Hsg8+w1WYoL7+D9rmh9pdX5/
/x/3zVvzvf6P435omm37XwJVmyB9R+iQejiFPyTNmqP/izMXlbODS51YIsTOP4TNjvYvwzLB3Bn6
kn7072Akzf2XMHSwKELT0TY7uvP/omo2tBle8nkNNLns8bshfcnQHVugAPzj55NoUZVpfWx9L438
bGWq8TiUiU7K/CR2Wmfrj0hDmFJOlaC/zFbVVbSPrXqVGR9bkyT+sfXvjl1eatn5747VxJsM8nAT
dAUptfODS35isfpcFgN1bmd++GNdFEzFv3dU6pPNNG8fzKf950NSiF8XqbwpxzwGySKMZ6pmKZM0
EcB0Z7EcM+wGfejsdLs0n3Wneaf3Bvh+mFAKwtF1qogJbD++ckdYMwgVz10wbC0RNXjmVYckhsSf
/OM4ljTI5md2IfwjaBaAh5/Lsa8ZV10HB2VUA480knHVVIyaNm4/acchIbN4q5ku1NR5ObTbayX3
VXCvFAJHyhknnFr5iR9ofgp92OZYMqjy/b5hWVwesNHkp7iIyR5YnhZ7EfQxIkJeKBkGxQvCIfKC
YOy2gzHLf+oKnl/hu5dwfjYNTM2xwNHx1HZ5bdRPJIMozHXzeBcrYQ72ucsv3fzA9JIHpyTsssj6
VUNPnpq8mdrppigDQU25If+5IROiUMx7Oo21p3d+sK1INbynD8mlt6gfyzTFVRmqVncXxxGGIYbe
tlXftWrSMHqOu30mGUQu65aH+beC5S0KDsuiPenB3X87aHmhBM2GUeX5oScjGeirbMcjN9JfH5Z1
s9Dnlw3LOmxRpEos37lrXEbAN6bWJ9eVIcN7HxXqrjZtDROtHd5j/QcsjrxigzqjwbffGEdN08ls
cPpu72qlvFhDZHsZ2Vt3+uAiosCv9hwnjMT7QXTHIitVQmYGBuHcyZ6WZ8nPZ3WvyI91n88cAzJF
lIS2pyGwwFafWTsBlQfU97xMF93a0adB4aKN7aab0KMqdR/eQ4XI9lPVlftgUN27ou6QPSpp9B4O
s7o3TF8bf9Q21IegJTS6fwoMFGx+Q5k2b+kNpFQWmIWrKshn4edbhgP5JRzD/KKSXn3Bo5BfSqe3
VoOoiu2ygUhjxuPLZiVsrBWt229OO5xLP3lF/EBseSFK5WpezLIO5Sdpa8qV0eav/Dz5D/1crDKz
uq2ng2ZM6RFfDtpVMza1Y5TNChsKVY1n9HMbYF75sT2qta92AW2cnoj0aDfbaxIUI5ck6W9Kkw7n
mJreJR0om+Msmp66hAKaWsI2nOdIqBY1C3ZMYMXjDR2c4eMhMzccIX9dg2wO1nFF0qHJrtjWkN/o
mOmcQN7mfq7jd6zSb7IHaxy1w7NVVxcnY/QwXz2WB656/pH4yR+LkC65mHwu8wVe+7OSxKm06NR0
WnoOK9OZMS3TS+CrJ7vW7fdQTvcmk/nn1BW9p1o+0IWpSoEeih+7dhnSXDPNn3+5Ff7N2AxQxB93
F6bhmG8s6F62zQ1L/QOd5WgpRUs7dL+DE0kOUszEQn22iS22sQaNJwrQ2UH25/Kfu/6y/B9P/zy2
Hifg5Q3hp6YxqY9tGdxR6Rqu8TlGjySV+4TSAzMc6QjOX/PyoNn0nSkOkQiDmHdZRUMbMfjylLRr
CE9K5XvLfp+H/Tzicz3tWRrEyxH//DfKrDqXWZ/djy4T6rrL+1upV9XJt0OkFnZTvOEIuAoQqD6l
Qpm76LSbCAkq3rpjI4P4rU7zmqin3N0D/aqfSDIliIWp+dTcD8GU3Sh2Y92lYYt4zWlfMLlj+7Nt
09Ocpn3JuhKYWFWH18iHAuCsjrbWKhD/iPfC186nNE9YPfNj6ncQGsobZ15fu0NI533yD6W0MpKO
oZPP61vBZHxswBL5aRy+as11Pw7Oiz9mCqbuyoSaxuqAJPQmKuRjIFwoQuaEqagP5KuhR5t/OPvc
38fIpi0cx+CKZxouHDiNU/H3MfIUGW5tq7Z8B8hhgL3h1hWp8fRqqpO97kedMUPhGzRcyKgN8vFV
TQTZi0FTn6Z6NO7CQKHxTAda6/NoMyZ+fKoA55xS5KAfz5Z1ipvexNkU7P9Yv+zLTJYQ62W/z82R
DXbXqPjE/+bllnVqjbUgbG9hSDCVbunlqk1qneLKRdaRT8HLDEtx5h+35Vs3pW2qz8uuNMx/7NpN
sKx/7po7ifOeK8YNGa3as+2PuacVGulLYYMwbEUFeCqyG7ftD/wk585PFCBkiLbIF5FrBG3449nv
W//cT4FyTrGEI37fL3drDf4KhA83E7P+f/r1QRQaBS+7Ovyx/nPf2C/U07JoW/mpwSO3l/GIWOFz
l89jl3VWnl3r9IPIBOHQZeOy/s/DUqHeKbHeoy2It5jbxgdunuTeulr1Yo8wS2Tj9l+BkZynOAgD
YomalZTAhFcp5aIGicadJtNqrVjZoxYNKPpDVX/8uTSJwHiUsnzUuxTV4Lw0b1uWdO5Un3v+Xx03
zX/h56t8/r2Av7As/dz2+ffmbZ9LP98ZWX7OIS4k2Q6aDM9uQQV6sHAOpihmzsu65dnnQ7xswGi0
Rjf9Y7+/2zkcKN/+91+y8zuB0WTuNFdpmJ/YNEDnSc/vP+QhlIpOc0khkUy9b6bKvXWdKDrXsT/r
zflFMyT41maGe8vQR57Ln+td1tc/13eT7Nd5qY/L/jTzxS/7L+uNwPmW+G+yEneCSTtmD5zCJ//n
WfvxbF6nTnXpRXCzEfpRa1gt59iyeXlYzrbl2bIjd0dIzobJKy4rP17c1chMKFHxbZScQXGZxAWl
UJEdqbdZ92mOKj1UMQksi2rmJrcNjKxlKZ/3MAD8YDlM86Okp9ogAvBHcq+R+V/3el+sGxmn30or
XBP3PLymDJO9zz1s6923sNa79sExDCzjms0g63O5MP5hNLBUhHLylfPs8P6//ufyLc6TXV2fnbp4
DP/4Fot2zJFSG+67EiSaRXqCBld7mRjmGiJoXXlYFuJ431vkCRXSzu/l+NalztGvo+Bs2xWjwp+L
sO14w1GPWHXeKqRT3YpgBMpCTshU6ieDjsm+hilwsuZnxrxuebas+9yaFz6hTD/3W571sr/Tskme
ekcwBzH1YQvypL6mg/njYdmQt2KYu5o/1i27wMtldDpvKKy5I13Nx2nzyuVllr2XHSnXiNV//6XY
//lLcZgcAqATpuXqzOl//6UEVicVFTfbu5XBNARqrBGs9+8Hu5acqcty05iMDsFDGY2srz5XlQAp
V4nsDG+SlnlRZGxeYjqCkRHWZ0Sa5kWfH5b1MsILI0bqw39sWLYONP2bSpde0wqlOeQTYqyLSsr4
RurpSzlI7WDlVn1dD219bczP5vW5STfjY984MmPCx0liQjf8OOm5uHEceaz6wng04tG9mbeVqvvL
tnpeMs3+gVRHWDO6Uh5q1GbH5VnUjz+eJT+ffW79fBb0TnSM9bra/ffvRlvqyb//AFzHtU3bwn1L
Ocicy7q/1OxCWpVJNKrVe9xkU216TiG2FXqJc+KWN4UydIdl6WOVoyHvQf9Mgd5wxTr5WJ73XrZH
sRyveqc6jJlLiEmKa2Y3ivyXl1k2LPtKW4fNlveI9osKjmc+KV8snTiAYvZ0UCAZgeUA2jRuBlRK
rzi4ArR1mXqvooRBw6H457JQo4Mus/Lg2qFxjrlpelofVfdGmuFDr8PgdX7FMEZpwSuaPtmFrkEc
lqlgy276Mv2GpWdXDv34IrvU9ybF6a+0xPZvlj2Syu4vSYQ/vllO1/n0HBCTn5zlnO3LsYDLFyTb
9ueWzx1zvSWHK+iydYZC5VZAfkzKIbw3SxHe631LI0O49XZZ93OPZqDJqw3+XTnPHy1K01udtsqm
nheXdTIBRloKxn7OMuMMfi5nzNRulx2XdYqIYARqUX27bPh8rXSZuGYEfWi1Aom3DDHxudkFsQzz
4fmZgx/4UliZddTKwPtj/bLHsnE+ctn18yBrPrKaj/z5sssey/plN10OHy+7rPrj8N9flgDzf7hn
u/OV5reTHQSzibTVtemy0Gb542rf2FKNRqxm3+Ixw7jmIG1up5IZuso03dbc9Pi/KTuv5cZxbQ0/
EauYw61ysCRbthz6htXuwJwzn/58hHqsbs/smTo3LC4ApINEEFjrDyIEVA+YoQxH5G7ZCM5E96eB
oe1PJhHT1YUYhBjRrxvdhotbilDc0s6NE5JOySoI6+EY6BoKzLUL1SbfixawTMOROh3NVh66OJAB
14x5qVObna4Q/WRtgQNZcbQelWA4Xrt/3UUhizQrS0CVmbfMYbwBXJSa8k4JsyJB/ohTcaik2N0n
3lIEJNzLu98G34aB0gJ4JmPGIE0Oezm3E03XU7cJeAFZmPW6mAgcqjQdVjlrdn73NjuINnEwyCxA
tJjG2J11l8tgbcCP+r/abgN9h3KcuINoc7CL3v3HdKd/2vxboLJkne0X+39mKM3+NN15zhgaTl5L
71EVLWtyFxrcWUSbFSQfce3kzXJ7l9it0x/tL6IhSHOGinfKkGgFNoOoZonxok2cjcHYH9tvzCTT
XW/3+vP+1x8ahNZPi4806pPqAYvn6qG1zr6sF/fXNcO0cGALfmvx7CS6z8M7HSxNz+fyENWx8Yi0
h7eo9Exfe65jPKYjStioPGNuNPX2Sm88ThfgNF9dLyDjygUd3oRVla7F2kZysAfkmck2IvQw2Vio
sYIhzJRMR7nnV6/IvN96ReZd9MrT4E/XKpGcXrKkS+Be9z/dQU3ufdlPrwfJa7/DsFCQ9aJJdDZ2
3G5DtfyZKFVKoRMh2x5FaP6SJEubVajh8TmtHMO2iuaDOhinYpCbvVUZsEshPn+pLFynXF97hWq4
QB4vW7t94y94ufiPbaH5j0rULx2vlk6iqUdUgIVsDm/QCHnHQaxbOjVAMl8CeG9MsiEF8vAnipfO
KTc8uHTmGG9vHX3k6IdCGvEvYditXdykqaEG3TrIFY4zTZZYbASuPqKbXZDdgC+lhHl2j8HOt3qw
+tehxc4VGfkBrbN8gAiXnczGBlvu+/8xEVrUcP6YCMmKybou64ZiUbbRzE85sKZz7VIuxv69L8n0
I5TQS7DPYCseWKc9ZAZo7zk+0T+11seJBR3zR9K21SZCuWkuQnFo8yc4LsVZBGrA90ZHr2olQl9J
kXoNjQcR4QbfPraB+zOKi2avtlJ+JLeqX/NcwyChCNpJCDiQ+rrmqmLb8Vd+GyPM9zFOE1ksBxRC
4Rj4Au/EIixxWClHeSwvxLor+zN0BidBdi9fUfaC+RJnjyK5Lw55lNx7bZkfReTyEQDHt8DjimpA
WJq38ZmCpWzLAnWnhz3O9dNZYvb2UzGgNz3laUS7PkT6zqld+6m288/tWiezHAqxveoU2XP/ayWH
dNDnz9S0dPQOIBXqmk5+88+VnF2oVT1UZvZeYRm1SF233NZJcwwhy1H+T/3+4GVlfxBnGcStrVlW
R/ZzlbETg6cwQWtqALRyjuXYOjhZkGxyx/EREusSzPdGc2mlSf/Im4WqbBAkX62kR4o6r1hgYc9m
tZH63Rpw6UxlsJzkBA8k8VMyXGhe6WyPJ4QzzEAzHtL7FIQPePl1k7gq5mlqFPxA/rBepAMqPeP0
6rkdTD+ocFzkcGtrgeTKCrAjitLK0mF5V5+z1tyijr5BLkt70ULI1kOOAbcRS9pLbdp3rurk5yYe
unNYu3umwOg5t06WNUZ3/Cqol3wc7LHEyC9s631WAQwWHaXTUiFSPcQIxbaZwtMT0umoTk/ZI1fs
yKd9+C0UbWLf/TH2Omy6AJGlpWu09bbKvWF/O4xtPuyTONkkCQxXTfNyZNQ+hlxjy6dgZbrj1gg7
/TSa3aJJk+KgTZFoqnnr4AHdH0TEHPOrvc2AKQ+hjJfrR5sYQg3ni9IMiBeS4y3fQw34cQeucKul
4MIRXvXeEi2FuY1k5h4VzfRFwaJZtGeum20HPwzxGvf8Ny0D5pUAETnp6Jo8KHp9Mad2EBtUK0Hp
AN1EXDtTBx9lJ2j3CvCuvoNbqGXBpc5WIvGkV4oIRP5I921/6hFBPA3z2t+GwV4DpvXL++R/YnE0
+U8cx+SswdxoodNlq6wc/obj6LUuzZ101N4Tn+fF0mX7ThwkewxhYUAHvrXpfj20M5VE+HVMCm3i
jifP+LhKjP0UivGGPKQzxCThqRT1Iyq4wy5sHRKj0wHC8FzXWYncmsygwrS5UNNNoWb6dZiPqihm
bTBbRJvWRcrCKGD/yQ60x7wHran0hfMEyF8G351T0Z3CfNTLTQRug20HIeIr1AOzHLPeKWxsQzm1
so6/M1Hkj9mTZ1wvFC2JicNkGFr3nhN8C+Uk3ScmSedG792ZKIEN0wbkUxtcBRYjf467tUlo5yF2
NdXaPl3XaBNit1PR8Ze8twYtsueqbfE2n5hl6uC5wNUBrkHakN/k0dvKSmN+/3NoZPH20aehRtG2
i6Dvu7Vd+oj2T9Je9nQoZNK5kMDxCIj9IyimBLePqUPEnd0f2ezpyEkgPDgTbU6Lnk0pRQisIGCz
/O26AuVCrKDBAcB3j0/aWH8ZLUd+Dk2WaQiMYZU4hWXe6Wsrgn8qwkqFCqXZnbu+Do4xRlDjttyL
0JOKV4QOG0CKpfLsR9hja8aPxkWcG5k643EwiuCQm8qreIuJJmpze/a3wcnKHOvOi/SzPmTUOcWG
TEngbucKuaTbTu22LRO9yHSAKZi2drcOyZWzba8E9s4ZXWafuhnCXRHoW7+XgS6rNhXBodpr08FL
8oqCIWdjhppYleO4+NEkzsQwMUKE4iDXVgWmEN1squ6YF3s4wMB915ZZFgSvZpYNswD/xEPUee6z
M5x81BheZddw9yNir3MRquDxYTHKyVaEWZ3uQeO757AM39zK/BopmJJ4ptvv0IpMLrUf78u4Hb6I
9mBqV3X5H9stcuq7QNJG/O0oh/amgyPlFIoSqaiGio5b2fTW1oz1BhrHVpDoXXnC5qsR1iQTp/52
cD5CV4bwahSg70WvR+5juI4uCzWE0bR1wQMewgmM7/V6utRGzT70bMNnXtcVbyQOxnngm+6+JTN5
ySFIKH1QvOmRpK9DNa5X0F3zt0LVDwFv9kdb953r5eM07NPlSSMBDqWdpZK+NILwLihs6Tf4g5ZB
SAoTC9nxCSbBSkA5VaPC50A0pBYo35FVot140clqLkHvwmVlV87mgGLjog+kctmGFLBEmwH9/aRa
QIZRM/ptWGq8RpAD4O0jI/egD+eR5B7MJgcGWaRqwcqAHfYoO4U7dRYT9sFtzdN/7CeFvuLvGQWV
LTwQKRO+nGGiffYpt2nBbi7atM2/5CgJzBPWX3u5BQo50wIED5C2ms5N1zAgTOfyXPVNHTDv1HUd
ILquh9LI1yFEerhDfrFuURO9JqLzKbT5bi7Flgu55HydSXjeiw2Z2QLtE71hm2QPDo+qwC8IPIM4
a6rmAqw/2N7ab1CI7q9OMV5gIm7DHLm7hGN1huwFITkKLlHYL602GV8hvvBMBSiYaF45vCK61s8c
crzHyOmuw6TRag9JL6lzseBhdSGvXAPu/K0KcVsJfapo3AaLjtty6lN4uzPvqeBaxbjdVO3bu1oL
7ZPT15B8qUsmQfegoAH9opdGsdTDGH0YKXLuJG9AiEIKk1eYdsegIsHfiARx6tWoePAunSmYxZx0
nCbQcJV3vLWHV60ycNIdSuoFUyiGqUCZAG5inZu5WAyTIUnub99lb0gubd7Lu+uXWUPSeqPh0DET
Q8Shnr74iHNfmi6Td7f221hxz+tDgzrd9X5hNqA6Pvo46o5xdCYTjcJ0ZThLJNrDszioSYALsj7s
ReR2in3vRq8iENf4lqtutdoBzD5d80/36dNIXv77A2RMMql/7ERVwIQOWRlARtqUlvu0a4n6qEpc
P8vxP1KTHXk5/xDrjnfosRmaR2w+FkZlpNVCNP5Tt+iocwNXQz3fi41m7Zwa02vPIojKEr8j1/bX
IpT6RjnIbn++bnKjSP5RZJZ315ZwzwfFgA3Q90a3CJ3GW2gFwhodmPZNETYvAVsfILXI4NQjLAFD
7xSL/KH2YuNTthNtV73RQaIW5xZrEY2D3kxYO7BNXZszA2YZTmcptPwHeDZL8UslKpkHGUcQ4Rn2
6GaN/0AhG6kCb8K7sncu9ZgCDoDqrQgRyrZ33ZToEaGigUsvoqBbx/qY3uV6jweKPRzRxSZrWMBv
AS6Ie5jXSLgw2U1qLkRXJclf8O/SN4MDs8XzPH+TDWm78PpeOfvIIC5Gkjtn1CTbRT+dhVNb5sIC
lcSy3YqQSlX1gFJ67N8bvkrZZDpUU31JtLPpuxfRGOBY74fO3jYj636U2jcxdVQIy67aXErWStl5
+6YOUXtPsbSN++ogIGu1mkZbf3I2MacpXRykxH2IIqs6iOg2QkDexFUf9xAjAlRvZxpP/Ow2L4rJ
TlUq/1C73z81i9BCb+BAqkoEtylTzI+iz22+3yZLcVboh7ayS/M4vaxyO8SRjVrdjn0jYBhkeA6y
AuUQO9qefJ8f8E81wmdIr+ie1EX2tUjqeyfW3Z9m/d6muGjNJCVfZiAIv1e18iU1nfQN4xlvnlLw
2OUqG2p1cnsb1NA6hFZtHQJjMltWogc7SrVxAZnoV0dqP5og41nNI4E5M3FNnqet6q1vqbk+jVeZ
0x74FjzYnq9/+ziJvfDaEv51MnXVinVCLyfam3JsHyS/asZZV5JabAypZCtCo6OA4FwUGLsgPGIF
D0GI7EQu9yioNDW0lko3vIUkRw4EfRYHzD5obwwwUmGVAGK7u81/Fv+NFeu9ZH6d+lpG+7a0tBRg
ll0QxU+Mf1VcvXlvAjOZtQrFHjQcqp0l59qyKKkhWTB1xIisUdDwLcvogHeCdURcDXmOwlK3kp3x
0p3kMYUiZznJcorwdigLed1psb+9NTVm1K21AV3cZ6WsmjUJ7yXJN/+oUo2876lk39tSaLKlQiGg
tXSol5kNGdQvTKzgp259Ghj0fsjOw6OQWaAaE8TOTGs1Zx3GJR5jSQo6NqqVVaOUfHl0XZ9Xhmu9
FJbxrR+N9EcOXcRygPHNRm/YSEXZv0cSWAq1mXjYJMVn2JeVj5kEF1JVzYe4sovHLGwC1DyjaCU6
taC2TkhlrESnaPIUyDc1CUlU8blckuNub3ho+iRdVOfkaeJLHGrxYSwQm8oN8LgrfIZhSyWUQ/yY
8oism9RQxKloFIdo6r6eySoiq3hc/xouGkXIdGuubb2XdvguqNas18tg5wfha5/1zgldU+fUTmeF
GkhzOcoH7NUIuyjrN27pwRlKYIBGbsC0YvfDq6pSOeutF9yO3b3X59U8JcVTJHo4Po+pLPPFVcOz
OHjSBRciF4GuIDrXRtrvlaH8cuvXSt1ednmvLkSbKldf7awPWShY3dCvYwwvh87Lv9ZGYi4cU83u
gk62jooydHO+Kcm3fxiRIz656nL9VWN7dvbIf2psMi4iCg3vt2jqY6VByXkamSlImn1EU9+A58aP
hCQuokhNeN+Ambs+b0VM0h//J9RRPhDMadVCIgGw5+bJcagV6dmwqzl2Oe2TK1XtWVbSbRxn0jO+
kP1dAUt+1k2jwryz1jDC86XojUPcIf0qB12MR89MYJrVLI7vlbr5bXPQdm22Lt3w128QelqyxqEr
hMdqa3d4K56bxBpjPpkgXrYmpV4Y2dVZHKiXHvs8MzDYqk6GyMCVFRUyP6hJ3k/Zt2tjPBjZulUp
pWJByivMhGUcwLy/z7U2BQordSdIQaLl1nwb6sM+uRcdcaL001DZkpx1i1CrvgkyrOXIkVcIE5nx
jwpwmZK5P6zERs/ArOuLETtA9pVmxL9SUfaWhI75nEWihEkbIB8tDnYO9pMX2bNwevfs39r1XgsP
2Zi9J16inXn5zOVYc55EpiWbjFyCLj+LKHStV6xl3GteRiUJCq+5yHais/XgWlFGi9ciDDSzXoeB
pS7E3WC6D8irSljK2W61ahV0klQsrxejWxp3sk5lpbQgHndu7b/z7D20SuRddI0XWK4m2koOsuIw
TBUudtPrCmbgdyvWkhlTcPPojp60bvxhQGnebM+ISDczMSSMyLaAAkECR+ITaX3Aa2gS/UcOXP+H
xaQlT+wj2FfmpEP0ZwpcA9fpKU4efwkCJILborlXNKk6R7Ua7RDJR+ucesdZtEHdU5j042YtQtEx
atbnq3pJ2QyZU0uPsNxnqIPYvYPcF/IvHydgK5IHTUYxkGwUkABLq6u9OLiJUawyQ/46SlK1Rw0W
nqVqqXhcTgcxRIR6WnOdOL1d/Ns14j79UP4HTU0R4I7sN/STavEegv0DDhpk6t/+X1UpV36XaN2b
2iK6k+B2OBPuscq0qBBnuY/3O9z2+oxMQ7gVbdg5WoeuMOigDlCtUaVBI29qbGDDHxJVg2fW4v/o
Zh6bUVM5fTpr1Vi9tvUfZ///cZ1armrDG9eiTmkACEYrgsSa2BaL0NPDaK9OVUwRRnof/haK3tvg
27V11mJU+efgW+hVJT8olly0qRXrzs6y7GQP0SaZ0B3iQL4e8zUMotckYP3HeHTSk2lpc12Vi/cy
GiScD9P6AZ6GuskjNpG+raPxlmmoqfSt+T1CWpxP+7sZNdIsiftwlytMyWZe5TO7j9NXb2DKl/xe
WYsQBcknKbPSh1SlGAc676g5WvIaxFm1QYUUqoEIw3GcmZ07HLqwHZ619EcIcfa1i9N0r+koOYl7
wTQIFpktVzvRO+jS3PHTEsCo3LOd4DcQN5OTwFuJ3+Aa6s5TZrfpQ+OkxblqjSNSKcbSMMJg2wCs
W5S9ZVDSyN37IJwwslERvPNwvAV2ht2lHGpbM1D8VWWE5Rfbepdqy3//dKHbKC//vvlUzT85qzDZ
LNNUoYmqiDKo+t/ItqPGrCk5ZvJs9iw7nhHI01eVD3l95cWLpm3cPV6P7t5viwcf+dK1iEQ7lTVL
OEG6exHDpiHzDgxs03V6sh3MkD2ej4T33FIbBTmWsdpqrdGfi8LM71EhnHtlPJxFU5r17aqVUjxD
pxGiQ1edR7NsAAxOTRbknLvKHy8iEofeVXLIXWRVWiC/y1CFt2ThsrvOGndc9iFQSRaZ/ryU6xjB
5kh/6QNQCXYyXEDSedsiRHHRb1ujnuBQ41zFbHohHuLrIy8e5aDO1rpe7r1GVmcGr6V1iIzTSafo
dT3kka7O9NhAtvqjw5/OxBXWdIUYnObmu6K55hxPZ/hxyEpQnHKiYl9/nJWiR8QUem17btvWtz5H
914MlHr5WMvm/ac8gAhvbcGAj2+l34mWjNfR4ZYyqFWvoMrm6jPfTv0dDBDp2QvdLzpz/0lETX2K
9cy+JKqbPMiWf6LsJD2rjd/v0fKBBm800jMkpWBtkmqtOtCpZwg46Zm5Onyo+ED8SDYepZADUjnZ
zEFMay/aktxZZzWmVW6Yt3vJlZq9lA3t3olVO0cd4a9YnN3G2NNoEbLtO/okmdUWsvB1E+eTvNj5
bn4RMAoBnBBn0NWRYcgckOYD8oYofFW/jTMyGGCVFI4sDxT9pASGMTdLVlDaFIqDXHsGOvf5w4To
3aE0GeCl3EbuoWwnvcw/hoVFPeBGMbHjINvr+6gq/ZM44LkYHRH5FAHZQNLOZJafs0bFInbsEmQJ
p7FWMBWfdIW07RQ6fJn2dh0emHHCc49/SZx1qKZMUW5GCfWLYJqNwrM4JDElrhF+FcuLv9r03Gct
n9vzJGoRfi6H75XbapfIzG0R5UGoXUJp/C2i5naNqkRVL1Hk/tbXQopakHpNFl5ujjg0hfJOnNVd
P17PRBs8TA0lcQzpg8mJ1DJsfCIzxaXcZjXoVFzPUXuK1kmISYdFzXtrF8Ow7RGIRPvQhY8nDe6x
6ZJxKVHqPGcJ0gp66teX1CgsxOaoW/Rt8CNkP/nNSBW+zn0NAyAIcegI2HRUZTmzIg957CFu7pJC
st9Nv/rpolf4mjqZg92PklwyWGIL14aM9O8T6t+Yu7YGoorNI5Mqkyndn+BVken6Kcow1sWvcfkW
r94ubwq0qsJ4J9LXvQRTNce3cCdevaI3CapfvbIS/+q9XSt6UffcNmqGqfA/XC9uJy7wVRDGRlmq
eHcUPbiW2k9nnxgBZgPkns0wNg3XJJYdOt2drqKfy365u+T4Ss49x+wuOpv2BrCrJKknXQ/yF7wD
x11vIfwqQjKF8tL2tIFJkl7Ts4DSF3VxGGslezGQUSyGIl43Ro06du1je2lXxWRUZ16a0TiLjeBQ
o7NhA3h+DPFR3FSejJJdHVoXqdXOAVSpjWf4+kbri51cZembIQHNR6RNOaCyoe59B/1BJzPb5wRx
C5Hl/hiaoOZ6HWq1Lrzdaajt9C9Zl6PYWauWsIkf8ZeDOxVmzb52fNZ0DTLLB5US7EGrO/tdTcaz
yUP5LmvFD8vvzTctT5ASTtzxBdYalEjTbC+9BQkjcdTmMQ7TYVE0JClkqW7RDPb1U4onygpgsH90
yxwTnkav78xOtzaq1DtYI1rJTpOyfmt1nby3iyLbDCZkQCfIUM/pc+uYh4a0NO1hvMcYAv/grGvO
+AnEizCw6yckL9jLq2n3zMSlzZqkV14DJPZATXTSF2scX/lLym8sAA7WWFg/DMxM9Cbzdx5FG9Sb
+HNaPY1PQzYUD2levOM+orwpni4vKk8pdlEFEVKJURWc2pO+ttYl2LZV71nym+8Zm8m67qlrTj0P
93Z0kALOoUrDlKoClGjb6JteNDO/iJofQzEJophNfgncGP0SQ9L2CKV4B9szkmUsF95L1JnPHSKU
P6QoXDWNoa/MLFQ3A3uaeaZFzTnJXG2lIdKyt0CzMiF6GNWXfv5YJSHTpa8l70YxrpQcNWkk0eK5
FeX2nsK/dT2IEPsj9KJLlCVEh2IpXYmcJmPkJORUDLqeOtPlWj2m+yj47TZisB3U3dySs3irSk61
6Du5PLpyoO4aM1VXaIEmTwAe0dST9PSH5r91oz9+S3kxz/sylR/UYsTxO9TtjS556r2EVMbcK6zi
vfLKubgmte2fjSpn6DLr0arhq7c3NJjZkoK6pqL4PenoUua1GCY7ZsPHQKw+poM2rVJEe9mMjyA/
fzXd2qlKokXGqM5VIUXEARZO0z3+Z5u4ifgJfRu/JhowATOwjQVkIe+paYvqiMj0vSqF/pNoMg18
oikmnxCg859sBxVrAwwyDgqMDw07AU5GMUCEjjqQjzPXuiUjhF/17RJ63VGLx/pk1lL9WPvB3osj
0lgK2qKFYmjLdspqQZ0OZ63qVKdC05pHtfF+G9YMIC0T50WLrGGTk6ZDDR8UrzpZ2vQG2DVxEGGC
McyiN4wU0UZTu0fv3LsPgx3UXPKVoknqjC+a7NS/2kaTBx0YAApw0wWsMvL9v79PyDP8WR2yIYzY
oDwprfJwKoo8Yd5+YycUOAuPWZiqFyqcFGNWzLX5rhvttUne7QG5F+0yOg7WTfWvaOq7RVOfGFlP
r/X+j5F/v06MrKZ7fvyEj+uCSCrXXZmOM4zSKKe4TUd5xbmTqxbMpG0OR9EiDgOgqLUUxkgR/NlR
mTG7AJEotu1EXjhluvORhD6AZwzPPODZEV/jjYjEQa8CY81EUc4Vw+/Qta3tZt469rD20UAdTcuG
A9g4mD4E7i7QwocgDZ2TaBJnUkC5psGUiNfAXx1kt8oVUivDMXSqpZ6M6r03rVqHpMgXZiQVwE5S
49FXQnnP+gEVrkR9L8nzPgWK/WOsVf9SKm23GlJX2SluZBx1XfNBDHvVNs86Z0k2CvZWbZytPMkf
ozxdR4mZvZhpF94ZDblBEfbgFZm1jHpV9mn+MoxqgPrizszy5ijFabIgJ6WCv89MHvPOyI5euRyV
CshoJUlblhL1sk0gwa6HcfxqqFk3GyJUVslM25cmV88axdZvSUsJpc+ghAANMjexRiX9H0aQ3cwW
tauoa4g8ymrMa4oaapIc2APnyySXk2feZd8hirg/VPWtqZvqPoZZrGPvUuIXo+eodluxcd/FmbLD
sMNaQrowXuVcWvm9kXxTkJK9juC3l5G8yyYhVspXGPhWuB9ELMEnyC8p9WYel+yVEU8OXsGcBpLd
7a8QOddvvLtg8taSvcIjRYAjj1TBB528waOhU396in4kzRy9l/CCZ+g9ui92Pgn8d3H0NGBWsnD5
Y+5RgKxXKdDxg+Enw6ZHanc34GO1d3sj22R2Zh9IN8arsEQSgE8MUQaNgvLgJWa1Yg0+HtDChRuh
ZtrWk6XhNep5B+S9Q87cLQ89/IOZaNdd7Ic0v2fYNHH1Rf/bMExkjFk9zWDSgFB+Vhu/hkURFO/I
+cmrPXrR+RciolC+ecgdLGPT9u/qsCiPMUrDOMw16ruC8ognm98CWcaKEFniSb4NDWUMbPhl1eIF
HfxjYkbmtySOf6RSVz5ZBZ5E/z5VacYnZgFTlaNouqqQTpMNHbrbn1NV3UeKFTfZcAGt45xL/dnW
GiZe5DJ2RuvAGEAJ+C1BiW9mSnVzartCe+hVBWkN2qMxWrYDHt7wMOYaTtdbsRERITbzv4ei18zq
fRHkD85o4zyGvPjKL/v8HGOijJ2fob5pyfgQCFyuY29zwyp+Vmb+VRti+0WC4ik8n7cUf37WdSXv
JbmieNPkwxffSs8VikGP5dTuA8bHjUgbvrR3BbrsJ3w2f+38s2iUV92YeXOx3xfbfwpc/SFQc2Nr
xpZer41Mxo/EQDgQzXNWlhDHqVXaafkrmW51eKjXbnuH1qLHAknuuzsRu17W3Xm90VCV6MPPHWKI
mZtcIgbWDjr2mDtcat28F0hCgT2E5R7fTU0SpIEHP7diJCbsbgGpUj7YVl2gwDtthhD6RAIk6L9j
dTMLcKT4adnFGUF26RVBAWMehaWCI2ZsMf8r5OI+Lg9cMGPicv5z18tNA3uSMmjPozZ4p0Z3u40V
9OmpglaAjZGZvpZlUK8mbcW1VFbpq2+Zb42ro8ZZjMEjHnp70Tw4qb1BPAGJn+midGD3p6ule6f7
cv0S4Gusucmrk+XmnioxYs1T2EvDI/ybUzgJAqWle7RCo3jyujred4rWLkQ7hkMnQHXFk1YPi9QZ
FeyA8hWmKCzBWclj6tr9fri1yVaN9liGnK4YcusQIUjRbglnyVqkXTUsejWJHxz0h5csN2RelAGO
xJiA3nnFkG0jloW7BOTCXuMBnUxcGjRCEmUley1cinBEIDoJ+3McY9eQ22l1ierMnfWK0rzKPqYy
SThoX1V3qgHn2Y8yxxQP50Lcn421bYBFnWmDO2siL/BmckYRxrXqb40XPGrtmIY/W8AUW1Ex6yvq
AtiwPshT/Syzgx0q99GD6KOic+3TJlL8R5+oyf39Oicq/UXbpeqVPeDoWNe5meNvBAITbqy2y3If
ctbEka4Rcl/pXZwDdeUb2Tw6srdlGe/9hKm4xXAgeCMXojBR9NExRt0WY3YMNFCEtx7tkip2gDTL
j9Cc8/Rb30sFHctRTdHLVcZsXbMY2PUecklewXqzUOPhLSu8feDgNFvJkba2yOShmil5P4GcJqmu
/ZTy+i2juPxiNVG+KOxmPGlWPmxGDY02zW30VSTF/h6llGAV+5Wy10olOMh1ES8BfUUvWhc/owPQ
/ADlssJHzv86ROh25Obg30OMSLZhkfobr2y1B8vH1bEYVOPd6r6wZIZuEKdah0roRFMw+7zbT/XJ
buIriA4QQb/OdAVjjBqT2Zk8GOZ929VvZe70r609DCsr1ck1TkCsWtEXciM5T0PcFXfwmoK5XOvB
a5OFwNX4emxE6IzlAYea7ly6df3QZdGjOo1yMi3eJPWAKM0Ukrwj8yn531Kja47UE/hX5JCRbiCp
MRgsKs0BufwPsNXQtAsJyamTaLJSK9jgSrSmVqDt46iHcOFZzlrPK2YGGUetSmmaJxxt0Pst2+4L
7hgPId8Ob5ZLyyiKMn+Whvl+0FqsA0fM+SQv0C/yeLwuDKToGxP1s1vr2kuOSd+mQR52KULHQcVU
knjSrr38WV3qmcd/f/mZf3v34T5NglgFwa848t8Y3ko3QpE2C+mpc5CyT108v4ZibE9yl0S7qivd
FXTJ7MnNWJboamJ9z8EFejUP8W3sAK9xO0RHlgUMD/L0KS/wdMgzzbwNT2QUqcStYwiuu+vY6dZ4
oaFV49YqVmwTqTsdGyD1cbyvyfj+KGtl1zdZ9KWuWn0e1GF6r0elusGgUN94mRLee7BG56aUeV8S
GNkei3JxUdtZEVlQcBojuAl1mglyIwmeLC/EUpHqvI/g1VPUUfydZhDR9xEN0fi5b7oOlIv1H7Iy
QOY+b5RgnGhoGMjA6WSkVT7B6EjfuDpwQutJo7S7iJohyl9iA+M5f4zWAMWqvS13cDPFadlQjqyn
w7Un1QdnLho7pO9xwh7suZcYIEnNEVXsv+Aw4uwTJuZT2HXGgHpEbeobKFJoAzUtrjbU0x4tXIVX
qd0iSSoVqE9GZruskNa4IFWCcvD0D0/yO8QYjO/iokQKuMgKG7xP2POLi6rI47H0be1ixTlL/fik
qrn/vekwk1IrnpLCy+bmABgGdt9XqzbHV0fBVhsui3GWhwhabBSYhzrUpQ38Q3kbyZF/MIALrPSx
k3aOrz/7Llmy+P9oO6/lyHEsDT8RI+jNbTK9kZSSqlTqG0ZZeu/59PsRqS5qNNO9PbGxNwwCOACp
VCYJHPwGkM2ZFJ1zAh+KTWw69fgde/CNoOn/9IA3NzpfEPB44D266FMfO8YmdKq3TiTCw1snlq3l
706jQApUSHVViRreOkXzleZl0+1Knir1z2h+z7K/YbLrdCfdZAA7w89T439VDFs591ocHacicpjs
kmXE4qPY1MPg7/U5B1niSbQyytG55SCRl1rN681PRWKsexn8piQp5pei+1XPOPembYZtRT5ljxKz
NVeXWpQ/+Hr8JbVSD3k0uLo4krwgY+jdiSpxEEUnxcMCr+Dzh3q9VjEOSftqg81o3GrjSeh+sgMC
mXiWQlwOoi72u2IfZ/g663bHuk1+yuIZcJx4xhmzNf7ZJnhaFc3es9qZ6ifROrayca6cJ78a6oOa
xtpLPDlbNunMJ3mwgmuFBUQyk8ByvXb2ShrjNTypiOa26AHlRZXte/Lva/GrVewx2zuj3d6KojU1
i4OnjDujaH4Z89JsAKi/JY1jUkVRipRLCf7z0ct/aKMlnWtntC5ighso29CSy8ttzqvaJtYueqd2
a5LTTGdi1N16OUI9rQ5AVzNVY5Xpr5ErCM4FBvVPxhS9r59Y9eEIkD7N8UabOq+6ek5GEP5pA8c2
boONLu4oxLOHqb+97rGi2Js4UmLuFEyrtGnsSxMH+Sep8TdinTlmLdqr5IfdPlbbp3EIClwPtGh2
etRfvDhFeTjWnXPMR/aSRQ+FrIyfQZ8930AwYL00TEIkecvc2DqmXitd7K5heRk15RejiR+w92t/
dlFxNNPMeO1jTE015mX3pRd6BwcX413oO/pjkiXqygar8qNRMZOqf2VwHV6z/JFkcA6J8M8TvAA+
1LxvQlQ7i1bvY7KysV5lyH1iywHsy7xHZJFunb9OWc2WkRoq/la04rAD9HL8htVdNrJW9/h3ulAJ
mrsktOIzdgEh2mu19dqm1aZOGuV7mrfyylHi6ZowSQIIaNpI/PfOp7TpnkVElYYsWMPkU1Mk5a61
s/CgJG352M7JNxFhITxRGN14KXimrZtZb6SaD70MmUYOUmVtK8HIut6MqLQw5EiwyPuEJPWdpibl
g3j55JToUDyIr/HctpQazX9X+t3P8/gi/v3b35Gtf3//z3Abdn4UNur+XQtJM6RaQu58fMbeqMJD
oz2EKZgkx9GxWM0j8ySIEeLMbz0WQDocp3WE8wFYss7bthmyP5BT4OGTmziV+mCzey4/x1bsbEwe
VbtRb6Kt6eEqKsDEAmQczRo3TY4+UQlhLUTU6GTyZP2MMPPnzI7Ve1GSsZbVsug5DsnaKPhIHnlu
V2s/s4xXGNc/LIBy18Kppbt46gZMK3v1bpzdhdJ4uCJnXEP+a38YKNW+VmTWwC5040ukYYwUVslD
PPr9XR7BQg9tO7+rHMw5I6WvDxWr05Q15GZsy+5pUOXpjK73H8qkdk9jmanYp3X+1nTYVSh41/1w
zHql8dntYyWS9qXXfMMmXntM9bTg8/C1da841VeFX3umFtaLjgv4DjpwtjPLor0GZnFJgPK+Jpgf
i30luYFBN/Z58GBF5bXHePkwDKGJjRJcFHHg9QlCMS+RW5t5QjOvqvvVz15j7NCEpfMlwI1k02hy
dbKtsblnS4xXaRuOG80Yym0Ve/p9xdPJxWLe3to9iIIVrG1Um9rYerQ9+V4DBvdVATCDB0yerTyr
KFjwjNtctl8CI+u+2XaIhWVf1ZsIz7OdWcmKyxOgf3FMM1xVetB996HDIzePu2erPXeZ7vwyOunK
onjfsDu/HnGmIPOnuk2jNKs+DexdrDfOKR/qYW/a0tGb8myjjLDYk7pbyaCrX6asHbYduLht7rWs
wLPmXsWDbFUDOvzWxj32ImwSseVEzsbCZ9oL7C1yQc0xARYj2H4E/EkLzMapg7aQnAc/iK7iUJay
gmkaEL65Kpakyg0x3NsURq5cemuEf9AXXwa7eCjNrHgGVvus4Ld3j4iS/CmXlM8Ys1t3alTUl9Go
HiACAOlPo4gl3M9IbrOzHPqPDrzug2+lmNJVYa6fJRLQzmYKsOzrTbLGRStXW1GURvMeZx/p0VS7
/q41MZ7xpSx71aUoXFdyG5xUB+vFprXBP8NeFgwaLJYVWIu46xSBv0vH/q1eNMYkMUnXzCGijNrY
H5KVI/fvjZ/YGcnuyyT6xOykvhsH7MSYPinHvq+7z7LNkxpoeLojSfKD925/Te1OuwyDtTcSBL9d
BLVI6OlA0OdGefT6azdY1rGY4m/sMRLRo5BwcEJ0yW7lEEXcFZYeycobMrx2ySxjxRe1G6D3vNbm
Ii4Wjis7SnvI0GfGELMY8aSsJeRfsFE73U4tvWWZxIzLdvu5NvZ5QdnYMQT9XdEHzjGrxwes14x7
O212rD43uqP9yHuFGV7UfOt1o3uYmrRw1dyutlX4OlUAfSNWOmMb1b96/am3rf5THQfOufQmuMMl
ToBD3EIiiXikI+Hn7eU+THEb4ZmeSm3xkM1nlq48pDz0T6JKNHZ5ne76HrNyUQTclN5JSvUtZks4
ry3juYpx2e1rfLxE0Qr9icxb/DWSMvMZbeH+Eb8AN5lLRQ5jM/Q7DMfkQTpP8wE02dtZEmuYzQbm
16VqCVtiHRjFbG1w9d89LbM+geL9VXqFfRzKOjrYredACR3SfYhnyKUPw3oXVFp8x1biuNUKrbzH
XcvaOCnSHn3vPzi8mfd5mqcn9IibY8DPf9+GuX3WUErdqqM83Q9lk288wB+P7RQjPa338nORXKvK
AHVgT+kVXeto3+kYA0e+09yPIe4XGVbPr6qXXeSSX3qMIUerZPUfUdVqLkg9bH/Zdt0DpMIku2hj
t8xV6HZkUQ+KyWi9Ic2vjL50bUtDYZ+FhSpX5k+7SJ8U5hBuTVbwodekDeIixS8dUlnAs/DV77jD
PojzByPDvLgamzubn9IuVu1+NxhgZWTLJrdgBuqLbNTfVDONfmXmBZQmAgv8mB9M9p5frUAr3LJT
6kfkXnADTJr8bA8V7prsCXq+VD/AMGrdrGYnoMwHN8ir5KccsMxyMuYkpq1nW+iF+WmaNOOigiPB
AblXvuj9eCEHYrNR6Sg8sre1bJZfw8CYNr0tl0fSlNZjVvc/4VbwoGTXnhVxbV7Tuo1OGvY8Gzvt
xrvUmZcvhvEtUgofWkYz7pUAUybTZ4qEZNG1BaX73QEmt1KydHwcU70HYV7J2wrPlRfSE2yQEBHO
E2e7zNOr2tc5OIB6L1t+crAmx8QvKcrP/C/j3Sg35r2jl8467Ge5qiFy9qMajuesAI4/hA52Gbpe
P1jVcIxhpvZaj8MY273+0CSXEAG+HTvIzUaAu3w+y7XZh+VBQL9ahM1BitgNolZAv+rWXrVomj7L
MvbLspeTMm2Mk1F1iavpXX9oW8XfTLaSvULE+Mmuy/BQOlA7ci34Ec7PXAPXxKKTCjdUycOOjmwe
urAbsc6Ns0df7R3ylW393XQqxDxb5afElgUWQtanUtanjaLEr/ZYFes805yHdD5AsO9XasQX1TMl
VVqRCFLWU2VhCIdf+IMIdBxT39kR/itLHcpu5qkyeLDMo4iwxBjMB/s29m2wxFR2PqiGrp9eRskP
NnZeZBcM4ZQT/EDmz52WnJ3I+cOKNXx+NNbXQf00YVvjqhNWmbUDy73yjpZjK5cCgoo7oa8N9ARR
fCep1UPWJeN9MR/CfTam2ZbFcbgvWCmsdbNVX5A7/apVw/CL/bkJpDITFVbblZSkq7px8k1P7pvH
ZeJPRwmjwUCXjOvAc2Qv4+65TkpT+WRGvrX3YkyI+crze1WSLwBhkvVk10y45GI8Tx7okVQzrG1k
4pjTG3G+teXROudli2UcW3JPRm6le1G3HJTa/jOktlXyahbwL2YjKBLW9YtdYxecWXr4uUPUfd2l
hvYQOwFLVLAQ4Ll3kTZBEYCQAL4HIcheLfvVFDaXvtJYApKhekrZZ1qVqj4cRJ2SYpTZTQ2kYsl+
iDRc89iLwgXBbTzffvQ1ZsmhKn+VJWk8gjydjroE02TloZ0cjnNqopR6JoLxF6kOk9deDgCsAwea
gcs2CfDgCCq9QwBNw191sKuNCYbeCPAeTfw0PMvFkB3CKeP3UMjSurSwsdQCx3scrf7RN9G6NEw/
QBxIIsEStztPqfIr+TQoybh1wWNroI2bzJqg1FafzHyMLjgMMclLmupTXOS4+sX6M98f83nC0Hqm
g//JELdmtZiFClayiluXHRvAgiAuGqKy9u6a4rsomEEgb3Krj9eWVU0PMdJYK01pBpgJ2vRwq0Pt
Y6cmNtiLOUQ0sFpAI0VCA4aaoo9iVzYyJsCzatrgWOW5bZO3s0TDHxzZSAOZr352/Z5jbqc8ifhe
JTKub7wJL5WB5KQkQ+1OFce7iANfA+fQwrTS0Ba5GJXJCyCNrrM3OD9/HovMYK2rMg2Io/DJHIzK
sK6irrGxKo/raZ9HtorAFMyuNjHZhR9Qg5MzNFXK8Y5dJ+1BHkfD1bzAvwbc9W60xtlsqWc7wJ9g
o41zCuEeBOu6M2Sd1zTITadQ4eJE+msHqe8SdD9GLWejtR2LrWOTuC3C2MKsrmYuNp8pMfI5t0pR
FofGumOXd9x2bdhsSJuyRVHAhOyl5NWLg/gPzARmRRSp+czzXnGbyPOfwKKEGz2qvHtT5ksRxl9Z
XLEB31aA91uDV8tcFIfeUUHVGg7ZAXhtNKmDZR6zfo2ZpPqg1Y/YX0NslE2kV7BpukcSAeVk2amS
A9bg+A5PCiajxUQ+QI+NZB1OknYVhzKAEshsq90qvvxWVzVty4aNWh6GpNJvcb2i3LGhZ57j3HC2
RTTjxC1FPzYhmRYHDetnJTDrx77uVzIiuM+61W2cWJau80Tda2vlRQOxeiZB4N2KRpGmbjT20TZV
i6hCaxcHjAL5f7wtk4S92Py77UU5zgF9f+S3FrJi1oergZKGOzrJtDMczz7FlfQ5iPL4sYchqbdV
/eyPY/Wcg0YqtEa5K3ypena03nA7NKp5wlLEhcXbKR2pGa/x7owcUBXULe8ui8wfyjRFL34aVYdQ
DtgRcvz4xYQts9F7rMBFK4wItDsDvQC9Qis2E6jcxtKTbOvybPINjIXqwergLQa5iR1X0JwsaQIw
2Bna3tDqZI2KiAljKq4RbAI9Bg/c/JSSSsC/wsZ2bi4ao6zsipzXuxRbBimWAP1OYKIb0Vd1On9X
KEW7ufVtAZ3xtifPNwczw6u3+QQyXrTGHbk/fZzKWxGYFi+scZC3IjjrE/Y3Bx05w/m6sh9nm6ol
MXbrOwyzrWgu70Sw1uF7VwW2d2tNzLpF3yIt97e+Yc/GW8eWkPgT4imQXHZY4x1mPHvDcrr7Dun7
bRpOxdmOT6BPwmcJa0pF7p8lxeqe02r4DIvKueR6NuzLDvKmpA39fdsgQRd2DtwhKTRvdY3ytZzQ
U7tVdYgV3OlsNntygc5txIoZoHlwtHu7vxdjZFWYoHmShTs7wyrdynqmeKG1Bj6dnHBaVh5hvX3P
SE59LQrcLkF5GPepZ0T7cLCPTTOlD60Rf2rl2H+Bj4z5sq6geO0M/ksVN82WXPu4Fa2AB2qXPULn
KFpzvXpK67x78ENb+9x+rcvU36sBbrRFb1QohpjVuoa3usMnjPcWXovj0SlwB9lEhvXnaTKf6kpa
qu67gHeneqoU23gkfeAbjx4kzM8mf96TowPjHRz/s8a37eoluDvMJcno9fvIHx9FKZoyJFCz/rso
VfzR0LfDku3WMvg8VWgH2QN7dGLUqJm0rQcyZR2ZknY/evLbQZcOltT790s1E/7imHj+JxG01Cd6
q2yCkZ3iDw25H8mr0oMtsASLEPIRrHXQMet/X87rWDAalaJ8gg+/DftmfLUn01tPDaDmUcnki6yS
7gI7vbbReoH/jkVgOLugiEM5m6KIs0QzbH7eGEtOFs4ook75fZbkqbMZOgglHxpEsGjtW8l/1wrZ
B/sVs6/JSpB7vY1a1/YqqSeAezhNmiRYZptL5MLeDhFThWMyH8TZ0rDELQ0f4v5ByDL8BCA+Xonx
l36iuMQsV/oHIR+GWvr+5V3+5dWWO1hCPgxf+zMw70Pzhystwyw382GYJeS/+zz+cpi/v5LoJu5S
6cZy2wbh4/IniPql+JeX+MuQpeHDB/HfD7X8GR+GWj6w/+pqH+7gv+r795/LXw7193eKvEPF7BAr
TARCmNqF889QHP6m/K6JrSh6ZYn91utWbvU4v41yK986vOv2H68gKsVQ73v99R0tV11iZPadp83S
8n6k/+v1Wcyw9O71iNn5csXbqLfrLNd9X/t/ve7tiu//EnH1Bg6EUfZYif/+9Je7+lC3FD/e6F92
EQ3vbn0ZQrQk80U/1ImGf1D3D0L++6HA1LfrEYeflR6N9V07BNamAhHvimLQzZIBelaD3KEVjJbh
yqXtrSW7ztVdUmPqV1cOM8q5WQQOow8mDvAKDrxNdVRzPJvWotnvNvhdO7huVjDoRFU3OcmpdJgF
Fmqh7tRRs9Z4W/KzIuvNNgPQy9mu7WbmJnzdhKUbnD0kPcWpMUyx5C5Gb6r11nGpWqzgPE+LUDmu
k69eWEsHHclnN0vTeMeeFPkoOc0fQWXu9TJr7hBbyh4lsi9nw2keRJuIKvnlbh2zGtbQwrNHEabG
WIkFJFuOIkT1ZKZIGVNTRhUBSZGD4dIjwILzRUTDP7y6ancPlqF6JFH/w5WdEeUl1fvmZxoZuNns
dAKJBQ4M7Y+LKGM2GbhD4rw1Lw367xBTlwjJB0Ly/q2b6CsOIs75PYpRxsE21yHvKgWMFq2K2AUQ
p+JAlhCR0qX8Lii27Qvoy3H3rg/I0z/D39UirpjY7qDJPTJ9aPjj8mbedUpo3YmzBO+Krsvay4d6
JkThmvkp36EPHYYmOHexj1rDn2OICHEoWN6iAmV2u6VOnAWJ1e2hQf78UC8GKWr7VBWTeRSNospK
+m0qj/2hBG8PZpJ9QoycDD4iy83MyrnVi0ZRL86WA/A68ySKkxC9E6c2myleFb31Fd1qPfTWoVY1
eJ6lwxYIQIc/+aQ6K/T16odVqZAkwdRI4lsLhJq0nTlsIydvHnpfbh4qpbCOVmc/i6qlHvmtZyNt
bNYahIpDChx5a+p+545zT1F3u4YYaakU17Etf7xdRzTIxfQlzat6J2i64gwdqOsbX/cDdRcRPqdY
3dpu54KzK9i7yMKCdmjWDrqcAXu4R7nRtARd8zKtj1IpmZx7klz9y3mjaNVs90u411TdcGoU1Vz5
dZfioqy9cadjqXVsshvQqJeDVtSIdZLNF1XvQj4yr0W7H9nQsd+FapLXi+6CiI18wSpE5x/jNHLW
ugZRuk5s8xTMoAgcIuU/0hx1oNlJY4kITOy+taxPXfXwAfQTp4DPt6LSmt1C4b8aJEDW+W9sEJpG
p8z02TmaM4D8Uh5DdlERrkQWTxwQZE/xlWu6m2heIfSk57iG3bBbHFCLfoPqSY10XFFfZ4WCbdhU
0TpA6j1wQQpmwEFSrJg9p7oW/VhdRZ0y17WQurEcIke7FWXR/GGcQY7u69bzD51Z9+cO7vPZ6dkh
XolyhAr9yVbv8jYfsvWtgeQTeIDBar8FmNuwca926C/7xXoZoc2it7E+1AXzeJ5696HalENpJ6nD
tf3tEvruvfLmIlp5k0sOQXn3hrm9dtgCPN1iRPldz9tLpvdC2fUBPbkw/NDHldgxTZPwpYcXtstm
szlxSH6fjcJUbimL5q6Pbz0+1IsiK+huB/L/S9239rQi8QlryoHEnOqhdFkO2eyILYq636xaYCJn
URL1t74dbBzXn6pps3Qjq+6tu6JU3JvarQ7hEBpUjxigroUhIGCl3EhW/aqNbeofm8zqz1mUsTAN
6/IQTUl5iLXElh97g9yBjGe8K2KqOTAWVIXRARndsutGHvJOVNmBmrtMRnvkQWpFTl1HNdErHqxp
z2tOuYfMqt6LsxQfUHUK28tSr2Lddk5VA+0iQh0ZUO1KGQpjZ3HbUPyoXA6k9fhLQH2vQ8mZdwbm
5lB3kKr8fTVRV8+XHHKJLRmuttxAUGX1uav129Xe1WdJCToGX7x+Ug9TEpY78tTyk9OmCFVKnvlD
xc4jaNP+m91kvVtB6n/wfseGmjV9iO2tLxWXSUr0lH2FLYC2RhwtcWrSSZm/19Br6m/NpRmSkQTp
8FaXQ6zKhxKHnbnHrbMYpw/mpF4Z2Kt6bqnQMVPWYkRzCPYi5GOXeWyotSGq7/QQrblRrhPVsgbz
Hsx6trFrhIb515k/zACeiBKXXwMzQtfDqJP7sorx/sXMcGvAc3kWsUKu5V9j5W4y2KYB+iCplbSy
FF5JgjNQ43oAGSamOMOIZQ1dNdEq2Aai1bIBOohW0Tdv2YeUMVx3KtdjHFdnn3xVzX5S5OvJwJfg
p5aiaC1nJyrRmua4ylQ6gKZaQeXXaVe6l9T3CJXA4JnPloalLphbQXAoOzOCrSDixKFHjfnWAHfj
x8QO39T3bKIuHcQlPowkLjGidoIiNAOL4OXayXxToK/qSwmsSbP0YmOOwPFCc4he4UFhByO/+nwA
bBaGSA33rfJaGgogq2J8GvMefp4UJ+yE+8qrlckWm5+yd/GTScYAkS/s3F2MmjVZdRjI9/6zUb1B
RRtDkvD3YfJ4MHrb2CleBzMbfNYK/bDuHKqh/xIU08EvyfY3djQ952XuDrMwGvy5/E5tsY3y5yhI
i8ydTTxmRKsTqyV/CkOKVjEkrLz+LFpDXX43ZDZmbBQzht3kP9hSSNhhcHIQ9Fb7KCM4fmjtwNxi
dmV+lqbwTryHl4gE4OehCC1jG9QGoss66lT9qpqMcifmyVMUaifdytwPc2VIlczAJ1nWTkb01vpW
J1rCunrXMg68fla3qTobPnstr5/i2b5RSxJUdPT62Mi91N/9LrIp6l/EYcqsA+To4mJK+NkxUL6v
FTt8FAcHgEcRg8UTJbQt1EupNyet0zGAScd02KVt3/GQpcPE7//RSpPGnf23djlSdJjENPKxaFrr
IkJG1evvTHvaLR1Uc4r3PEFh1YsOnpwbboN8+i3mdt0pvi/yPLgNoiHveB+MbHyKu7CA4WPb7hkr
ESsOoKaTNdimfqvPw0+SXbgDrghPUrKWI3xU8rbun0a/Ut2wx/hW1A0gbs+gon44s96rqCpzHamg
VL5Yc1UPOn0bVyazyLlYsOh71Iwvok2E6xE8UieFstPInn4cU+8V7ZD+5Ph+fxq9ARS6OBUHHu+S
hK/F74CPUeXvFhEjil7e+OVKlJE6CzeqMXW3MZeYNI9Gz116i3GNany7j9sQolyk1rPcV/7uQ4hZ
y7xRfedTYFQ4qbSOfrQ7KQQ7OMmcisNSFu0iUjRbSGW9RYqyuUTemkQoGxKjq/jojIggMYY4Wy6J
N4Gkuf/xaiKSNWqA6iDIRFmth3sLgcF1NCjxRhQ7J6Cu04b7zp6sVY8GxfZDg9cnPwL2Ww4f6/Ph
GBSpcqqyKjGxU2GQwX5Sx6K/81W/AZyUWluHleUVUftq5VVTfxBFcYhb+1HWu+gsSmUUKdfWGNYZ
BkL3+VxydN+/QsxcupSocFza1th7Yz2FrtM2qAw46VcF+nfoovEy8RNREfsT3ecLD3rQb+swBadU
Vi7wnv5aWXLwBBEAXKX3JA5aZDYgiAzvmMx1dg1QdZokzF3mIrv17X3mq8dSd946qB0QBgMjQVEF
FS3dWFOHbOwcD/Y2O3e59WuJhxoIvMvE3W4OKLtydP0uGPeiODVFCxjNDF1RlOxEe8yKz2mcvF0N
VaSS9KVpHbSkiUHd5BpJG3v2LUNLNOIvi/w1Eus4ls11YW4AIl7K+kGDKIdWPwHeHCCiRFEctNCM
wNHk/vpDw1LEu0XfBoYJRvCzptj45Iyaj1WKzWbTgI69AfBx3fT1tGUXHul6OwyucmivorFI/61V
9NWx5BGxiWb7T6I/5P6P/UVEgDjtLWK5wu/ri8ZlDEDBaPkCQneQ+t8aARpecYWF3sqEvHOxpWYD
M8NHSMDov1dN5B+jGWO9EtGtGVruGGjDgzg0qKZeCq9G1r4ZHzITkkcaeelO3BMS01gyGNX5VrLZ
RqslY1jF4uP43SruLv0PrQkpsXd927lvP390mRwbe/aqfRhOCdSbuKiOwAXRlgIA+zgEbhLOG/5z
TS5HztEcsl+i6RZUee0mKe1ws/Tx+zxZjZ3/No5oQMz4/3Gc5drD/34/bTfJrmagUFYmhnbOa3XX
RapxaDyN+VbSddp5LBmGqVeinRNTi44DFGBsIbWzqOpF6y1GhJeQcjZK48AlmbuISDG2KEoD7hHr
0kfwqYnLcSMqRfPtiiJ8gIS0gXxVrUI7jN+e0sUIzmdV6Nq4xxNjg/tdqLskNfRjWKYG0G2e+Y3P
Kw+LCcqOeL6LdnI5o70pyqbZv81rvCE8kOWT7viB+Pd2m9jbIW80tI7/rJPnBvzvYOZU6q0+Q3kH
s+Q5BFvyL51qFAfRX1SJDgpfnzXfFGRR5v6ioe9S+2yqo7SN0gE+R1+cwUqU50kxivN/KooGETKi
am1WE9Ta/z1WjJSE/lfLRBGtMp8KSZNccaYDWrmdZXNdkUiY//1u/fs4/GAlUMEkM+1k80EbSxRV
YLxSFgKYnedxokocqqDz39lwJ0ALEk9Dti31L4rlQz5jf1nXUzDOg64BYI6etLnaS9v4OLKWdkXR
KKHeo5EkAWCe8hdVIQlPFgjB0TmYGf1tjIk5zUNkBU8+ZKUXDjE/W515DA4XZorf2y4vrMfaM3GT
XIrozh86H0GTnVQ7t1YfsbJrZOrGGYnw4WFCJsUYtfaECNr44Okc6lBCBbsM1bXVFTy8hsiMz5P9
1kH0EgdbS25dRUn0H4w42lhAadaFXSbkOttxlyuhdi0gWm3agjyZbhhY6s11nqQ3bpGb9S1ENIwM
sEKZLTsW6viz9Q3lSGpYuyJqepSjQL4obWOHbv4ywhW7NnPT2DbSRTGHfaNZToiRdjoeY0n9dYvU
IWuBTtdzV1xzuZnER+s7AhZTgGE/ifqkcRq3xOJjdxtquRnRLG4wspLbjSzD5S+KE1uHLFJ9BBNY
2GnzetIOpW4P1B/elsSSfrVUKuME7lasF0U4mG8iEa2/xSxDLA1L3TIMbj/RauJ3itf98JkU2guE
Sum5yUdjl7d6sW/SKnlGye+bCvDx+78GDCGGF5VPWkZIAY0yPBkNIS8hBigHprY2y/R9UZ+LIli0
iuClKFo/9M1N4OkNGGu3bw3tksbggQbP/gK+VfGOvoJcOiQeVL6qQhpJ00T6hdyudhHR9dCs40rr
T3nzK8kN/Rgg8XSCScq/qpTwqYQZmleIiFGLj/lwIiUkWsc5RJyJQ1VDkrq1fCybYaMdze47lmYm
vOg5TgwnyiSRWqjQ5TEafeTa/bhLoUFz0CYlkPZDScJ+4j3idkaZ2b+SRE9PoIELUp9hmp5qEFFu
bHmKKzrVduJswrYNmVtllqRf8GqGtd6PMABnh/S5iGrUeO8EXosJufPWashddZ2wBrhAwHth1Zl/
adNoWil56L20LXAkpcvHF68MjZXT1NmLZ2E7mOe+g4tCLa0kA85uq8FoYtvAOSq409542noUebei
IqQeUKt5V1xaBa/un/ZNEj90rZ4leTOzP7UWeIxWhQpzBce6mLPaCdtnoNhH9gxPvV9uRN0A5HJa
35rnLmmXK5tqHkGH0LVxFLXa2JVU7JFPsTcxtN1XNY4+11AMrnJXqvd9WiYrUZ+lnb5OZWDkzgzq
hf7M1Ez54k1lgz8lkDrgWvEr7LZ6VfuOdwcWcHospOYq6n01LbeJpxskxrhIWDfbVgdO1KCz+RL+
oQXR8KOffOwKeKxdu6KZ9riflHtZT/1HloNg6M3M/BH+oTbon4hI5M3GqxkhC/M2s0ZvEuYTno5r
JCwSOFC/7edFJVSDZDOOVnIBjWfdZ6UkuZJv8Db7feZnpEpFXfj7bGm9nUVDfmkzxLFC37wGzF4P
fBe1O3GAxK7fGZGHayPOgasPDaI4Rt61KFL7IGKXCHTeyYQZYE67xH9E3C97Uqok2ngysP+8hjgW
SUXhGp2VfG+GyJ30cfjDx11sM1Xx+4h63iL52wihE5VEoZuGAW6ivgThI0Nqc4e6TcqvSJKDe29e
cNSBY60NGU2wm4lyIBYn1rwMEe2eD79BCo2Tg2Zou3bmBtHqJDY/mqS6jFJRQQqZ1zTvus1jswc8
nOrq0sxWu2pHwlcrneJxBJh46G1J3Q5TIX0mg3WL0CD9rNIR4SEzghKVsT+szHrrWMV9ZetZOaGs
2zyiozjeoX2+1zJu25XzMd8ao9qvRaw4aHLyFQk75SRKZRtOcCq7PXru9QOLS7ebKrYlPczchFFu
U5OHyzWyI1PdjJ8sNVsLCjTyqCyHsVNZC5azrVrKyjZN+QJB0U0CpZOeQm8cN6ju5yZMGWRxxSEw
ZfkoGfMBrHnKU4RTsLW6CqWg/ZbybGSnYG4R4TOn/a9OMx8TyAo6LLzXchyu4fy8RuzLYA8nMVjW
Q1zIfk5ek20XS88J3C3ufiVegaO1F/UfXT9FSBZpwykZA301ocKxFoGiYRlKnPlxvYt+D/UhLLbv
JUdJ63CH5IoarZvUWDeN+T+sfVlzpDoT5S8iAsT+Wqtrd3lpd/uF6O0i9kWAEL9+jhJfl3u538RE
zAuBUilRLlMgZZ48p7x36xwbTSdLty3r8pVgCXaaZo7C+d6EzqjTfpN1EW7YYE6QIoA+NWlXk60L
h2k5GqO4Usd/2kw9FhV+KE29+dCQvBVy2avRWlHi8UYQPactP+QxOdSLNpGUz5S1nLtn7ug/z+f0
pmNDkm7mnO6r3tsMVf8cJCuQXy5cNuYnqYaBrzMDpZ5++Ucz01XGpUSELh+6LbXeXTssNy+tPrzb
aUZqkZ083v3J7miBpHd/uiS5hq9eAwKmWrNW06GqI28thnZa3Gx0pvkzT6wKQWNLPm4AXkLU67+N
6wKJoiDylFkDKS2Z+euqyT763GbsQLy2RTbqB/QSvH3TuOf5+6AmWK9QFo0v4PYXIcs2u5EpKH1k
Ad6Hzk3q+c2GiO/XKG6bhcWkuRYdnmzELlAL+wcA9cMlBrQYGFZrQRwEIm6Ko+OAJ5S8aJAfD2Bf
0AwFfw7qRHZ6S5VYiQWlb6dEuVudKWhIQZ55kdXeeKJ2DHmczaCQSiSboX0+OqLqeo2nlT+Ppm7E
hC1kFhF/A/baBvFQ+tNB5m1nlMq+p8PUDf7KlyJe32wtyuuQQjTjRVGaDrbFkGqXWjiMDohWg2+1
Rcy7HCMwOGqdce5lNsSoX8nhg7kfrA3obIsl2W5zICYH3JPw/XkO6vBKKzyxGEtNfan+/XpAAeWb
aXLk7x1Yc3xH6nXY3SZvQvwMaqfHzReyOzAogRJGi7aC1LC92qxCnbXvXEQJFXqIQ7ZX7UAmcqBD
6n80kaseCLCyOw/8da7b9L/Oparuc5ik1j5gfOF7rnigQ2pVULy3ov5N16arQIrEptDZ9WbePQxD
Ed4PBdcxKmjJyBj6qpEJ77mNwBVy8aX15u2jHOe+wlbmd+/b9WiEqecnm3LG8H7E/NTqa+slKfjL
mCX+dZRY7jWZzXfUpNKdcPIPqEITJ6rhKdIwvqbWgRrkxMFMj1pG5ynRdT9kh3e0zQagploXxWDL
HtJ5K0vgl0MjyAcVyG+Xuk2lL+UjiAvZbXwYq6v4NWpR56fnMFF5dZS4TBHqzJYZlZvY5ABZAKd/
z4vh3E65OpCJDjVYnbbQw2Ygc4QbIo/gkk/hZ7oAD2SG3+yb0Ul9KAlDdvuOthIZveLolA7gcIxW
nWVZC9qmkI22JXR2s91G/GajCRxk/RZmUPVrjgJQQIbAF/aBNAzFov6uNXMoMWg6MZS7vhGGVapd
uy4DReYAccGNgfrJTasTpFNWFxuUGWSbRmdTb70qZt9HCwgapPSSJeqU/PVvMHlqUm+NlOPce4PJ
E5weWVo+j/2tY55K92YT7mRoGyK6hSoiaBp9mmowdUUWGP2DwXI/RT17hSBTeaHOvmMLkOSxp6Zo
wwfF+JbMvIAQny1RhzuyxPs0VqbYlWadrajXjYWxjsMUeTR9gQjax/MF5ilH/7cLIJn44QJJIIIN
qEyBekWZS3d0ebZEE2EXahYuAH3KYss8G/Yg8AyOfaSSlXCT5FuDQo6Jgf8UQnDORrLKA6lFlT2P
RnslBwAofZBdxPblNhLygPxbY2ETHEbO53wq3A3EXXBbuWCtz8cC/DAaszJosMvtQLYSwiugty23
N3uYtHLTACiJOBfEwX4bSk2DwJR6LOp0oRf1PrF6SBPcTG4ft/Wi1/oUdPCqHoEqOm1TQLA6fbh1
k01NMV9NEoEg6vh9inmeukWiGFHolc1a73g7yH4Q+6EGdOndHgONdLRHEO2t/j1FyeEwiQ8+VZeM
26wLvw3xWJ3BlcxOrbGhBqihIfPsaeVmsjfFluxkobNOj5GZYCesbW7mGIKS4LRDkvWXST/Md7P/
MmkMQayhFEngLxkqp/SegjYgbhR423HMXuctCiVO9OG3/QcKhT9D9At4Wt0JfBnbJOmIaPGvvr6e
reHJ67wDot55PzM0cgVAU3BI7aJBSKdsH0WOAj7TmFCMUjQ+eIQb/0l5qEwHYc0/kLALni08PxHD
s6LjlLbtgdkAQkK/yH7Edy4X3OjMH0Z3IZ0vPcZt2NuYyDKio4gTSHNnlVpbUi1VUWFXjIj2a4fn
82IAiculFQPoPMwYuy9eTK/CB/cD+CLVMhfgcvSlqlbIqKQXQI/HnRcoY8t8UV0DK2yw80Edlh2C
blmTh6lE3o+DYJ9/G2R1rQG2Vae6di14DwLF/J0jQ1VAdQILSNQHtf4mc0v7U9aO51wF+ffMzlBJ
idXbA/g1W9SYwoMbpv2plcOZ4md/83if4z89UMQWLEtUAa+CPnsGL0VxT0CHfm0iu/XJVaJFARh/
IkBFxU1vP4Jja4Y5FLUNqCfUMDb2CPaqHny729ouh2VVOVDb1kiItEzmSWl8t6JJFdCSNClhKFDY
6c+T9pbq1ylESwAtxjLF9OV9bDblEdoG2IFAnGxukkg98cZaMCF2AoYVvdwhuza1qVkeaYr3ecgE
Qc+lnxoWvmbQ93sAPaLwCiQf8XHyWHYRWkiv57z83nMgprowfFWTGa1ybLRmD7czhwUHSCcE0m7j
iRQFVO/xVNABiEtV5xY6ICOnKH56M7rgwYbMpYGtC41G0qZZMHA+6Bdy7K2qcUJ4TRXFpajBJUq6
5n2TjgBU/dnRegb2ErojRkRtHpENIe5i3RGntXNkNniITyNCVUUlTPH4Ft+Rtl9sRiSoSe9uFQ3K
/NplL1AKLb4j0mcuk1BNZwv4piMK2EER9uZQDsm6zQ3g+Yw02Kqu37hm5x88Fbn+CuGSbFOCSBEo
I2jMU3diMP+Q4O8B/RD0KnOU3u1yhiJ2+ssAs17bQP+/9COYPm52cOOsnTzjL3/x97SdJWEFZKMA
F1kFeo88a/Er1TFJaptB3C6QNnYhaIfYRVhb48Lxig6SsY39IpB5aTsEIREcOPO2rxfEsgmeFVBa
GeA7pKbjOf97UGM5AOeV6oQgVQX6W30wwFMJeCH0M7rpX5vuSCFTBkUYCdiT6a0V2I1rK2iOqVDq
yvWhHN21qCuwu+sWHQD4dxKBRae2hEVvXnrkiqkFSkfwcQDZB0nk+HAzpWNbHORgfiETHbw+rHaB
ybp5pEhavitb9yckevoDuD8hY9SP2QBx0KpfggjdRY5J1oi3ayP1kCedze7UduLiZ5mbJvAy2XjE
lslaN9MgF4S1tCSqb7AuRw+1yYfO6ACWNPAWZMebGfS9AHDWff82oBWQ2G4m85IxH1JGRhf6eCYb
DN9c30Zr1cTBKs1s9SQGjjiqG16ZCSwXH2uwh3qWcaDOSZomCiohtE69Aeif7iBaHS2pN8Cr5uQp
/ysqi9WTCy7oR8gBVG3b9suqNS6NBLcYeVYuqrMbVZo7moe1+OkIV6o19TLRy72FelewYeITAceR
3qes3tO05AEkJAj7jOaBWkkJIkpsOZsjzYaYVQ8S+0aBRsuD3qgDPTzXGrANmzh7jlDMioRHApoo
KJHeSdzIOxs0uidUZePR3Mb1UwNyjIUpocxW4UuLEPCJIRckVmacjnd9XAJwoWOq2E5byyThDVjx
0CxYxW0o3DvZCS8l8LXUDoptDMdfpV1qLfOo+MWR+xABiJpiY5YNVIB1Cs7QKbhIp+ZyxIDCYezO
ZKJOT4DAxgwduSEP6vB6EDnReLLdJrHcHhjdoj+T3RSGhCQNNLNQr28d274p72oeXaPJcED9RZRW
ccFAZGWBI3WK0u8F3uUgV9E9XIQ4hRZMtvGgHbwgI7ib4U6nsyuoK8t13yMtBXnqVRi+8KpTl1sI
QBkOygKixLijwAF1JMIZIYQt2hUesPY9deRMIOddWS8gyMj3flWVePCFbOsUfXiuO+gaFG4CQYVo
mpZm66cvnQyqhT8V0dcmaM5SIiC/GKfXGhs+fKtVhwqSofmZOcUnV2bla2/gX4v6ZfWM/UCx4mUu
rv1QISDguNYp4ON0p2K/3zdmKKHKy/64cjU6H6/s6isbvD7XqkKcpcpfkbT/eOWhzz6ldWEu09IZ
LlNSbkBiBjbuyTG2TqWMr7bEfR72GQMZdhusQfEfHlHzP+yRR7e2tkzN+wyEZktfNPVnV/QvGrSN
8f+A2giZzin7aliG+RIPfrZi+NHfx3lkbFG/ne6TLBWnsUuntRtO1ZPPIxBGc8f6BiGNt49h4WMY
URx/620EAX/7GGoK//gYiRNUv3yMFgubk4118rIf8XtuJOQrkIQonkAFW13tDo8V3XJCEwdg+Upf
lWcyYbUlVqGw+y01aTifgFWiZmeP83DUdftiqYeiMAA15iBF9icnWQ02dyEQbxVXbLUATOjcR+gJ
uI9DrIMwEEE6kK2NY4361VxXIDl+BMKouHrR23BIgiGfmLiIJji9eew75+0g9FkG+LtnDECX6paX
DBNiK7mNwKnuATkPVHssc2eCpXJFug6OhegCUiDTEWyw0NQzv5MZ6qKQitFepFNDXuWk1LFuzCvW
LdEyqWvwYSrptMdBM6jQgXXDgPUxyKAT0D/ubh2QRoC3+e6txnZdddEd5Dr7pY342Y6Sd3kG7isw
TAQgQwXOmnrBeR3uKPFXsAlyvAHoZb0oWs/AgUlyvogiGWyrxGrtFem9W9oITYVgS8LuJBZPZ9TL
wOK26HRv0wE708sOqusgCbtM3H5ixFKrW8ozn4jClvp069anPc13z1/HQWB49qzt1kYhGWBhkXTV
OuvAoURLwHk1SMYxqaEToheLlCqnw+ztdDaqfJGavx1CZai1qrH6ldy7Sx3DBkghUa8Adq3qPMxe
VNLWKPWDnbhpsyQEk0WTz/ZAaYaxIFKv2n7zt5jzE8s3iWcYYi+jZmynQ5cxVIvIPkG4DbZbb6z9
Cr+bAHag3WKZF/wcW3hxdZ1EpYXyx89hGMWr0S7YnrI7fnU/TUq8/OYl/VTnFvc5dvBXA/+03vaQ
uAgS31kFJUeCUwuzSluM10bhX0ppjYFhz0bptdE2/GvumPYjWHbWBt430Exx+6ORY79GSjUst7Cc
YxxFRFrHBrIvJaDpXByot8vdvQJtxUMcc4fmIPMAadEjLzAHTWkjDgY8UlYsCl5lULDq+WOtmgb0
OwAqNXbCHysQ94OsJVhOI9hnl409QNMwivxN43hvvRm21TSUTH8brz2o00eB3dqFJg1qB1q/q/Wf
ImYCc79ymiP+FDFzlpsub4/UO+nMOPUiOw5nDn7zWy/9mqjJffZx7N+c6beGp1p2lIcy8cdl6YXG
kxGrP87UyN5s8v3sNz8jhZb7KNpxK8rMPvAxAOmOvmmBg3hQ9age3aGzD3Wvcqga4uZsQfdtY/fy
wU43c/Svv0zBBToNlfTMde35CBCBxOQwCc4OinXeCpLw9oJst46/NRFLYM2Cxt267XLyVh2HQvZv
HZaeP8cbd9UFNiS+DItf6FBU+RPqV30gHv810Rl43cIlOOXzdUV6mWSsUwHaFC8ABdqv3gkH2D33
vt3MtoqT2xUKv3q7gu8Cu6VZ48Ili3m+phE3Z88oHmNZ7AwDLJuoXkoXTTGmmw4qn9CSC9ium8zm
bOpMr8GL8GD2gBjoTC/etOJBIOYEmYUGuq3agzoK4ews1JDNg1Be3K8ExM2UNUVnyJF2CyMP6y9d
jXSkywp+KKKhfoEe2WxvFVSKIEjkrJusbb7UWKtaVlU92GUEtqJCAWms7YMejgqo+Da8geTqY+z1
nyByUa2gvZc9ShPhFjojm9Q2pW109v/Hz6gQXihNcE2PI7eWoT2Bbl8/0dztNKjus8O4OigTmGWy
ZnlhLUeJJ0rNbehXrPsJJNghRHgMEORtWpFaWxK6mHz77FqV+ZAVY3afCPaDzOQVJIG5LR1HfdZe
Zuhv7QJ4mMpwHrHWLA+Wi4cA8vHuI9kqzlcjihyvtmu7jymEmlc+UNdb8qABjkK4UwvAPpJNDxg8
sLfOcYCAxQlAfNkarN38BXDpdhcNLVtzHfryYXc796O9wrboVfv/zS6nHOqzTbTgI+/PWSmDTcaG
al2VvHgGjaF9B13KcMmjrniWvEXRsh/7CyNEM50iBCVq0GOSs2WDz2co5Jk6szqdHjKQkMVYOkno
bK2KuGJPrJfJVfqdvBsyLzARhvO6fY2XZb6QVhztHHtruUIMP6jDqEB3dSjY2O1nd8j2QW8GIlRA
TzVgYZnq8ewkVf/SrbzRkS+mIToITo051EzQjOteM0wakIHVTaiS1hBXQCkLNYsRCmaxKx+RmQ6v
Qe+dyIxvFwxFMUDuddZiygAqaAWEYO6o17fUa+SobpPl2N/dXreIjuRqkSBCAi2AD69hetveXr7R
uNZFvR8cqI+TAgs6J8i8zO9qGsgQg05AhnR0wO6OPaQlN4POshX92D0kU7Tpeh5fyNSbAfSOefuD
+sh0G3Sz/TqoG6fmYPXyB/n/vw5KeqDFwPaAj9aLAHFSf7yEaQyoRy2k3XxTbXwwUqw2H8uoq57K
LPrH0quuxm+TRYDF5Al0gvbc9H5tUu/NGRErcbo1ZYaKMyuPm1Vo7CJHVxaPdjDdoxVTnfHw15bt
l+VC5l7zAEgIW7oFZ9eAWWoDWen2CCK4YS8FxHJCPxAXxJftlQHAxPPUQEhDVU37LWj4TljA2y4q
wLnBTwCh0ML+BuUd/tljPltmSLfNUw6Gpn30y7cp5QTAUi/dtylRUn6Mce8mnZCfjYoNoGbEmUIN
3gI6B/JzKXBNOpPa9le/yp5AExuCsHQ5dgXfkNp3hLDKyfNBcdGAOHlNzbZvIRQOrU1SCiPNsLpg
/undTtJiHgIYeBlnKdaCp6CEbPACJ06E988CUh3zyceu/+FjAvCzH6bE3sS93a/45Ee7JAzVZx9y
1r2s6k/CqtJTDoboxQhdj8/kliSZsQNHMHQ2HX9RsyG8SzMWbTmKFVcoTHbWiazxv67zqV/ZVQ7d
D2qrzulBK+I46xGiQtAF9aa1bfpbYJl+RK6Kd8RbD9BVd6Gzd/vNRPbJtWZ/orgnk6sBIyPseKvG
O7KTiTr/r/bf5sc9/uHz/Do/fc6QEB3vc0vmbkJUtW0sw3NwQ/57GEBkq1h/6csMvO+NDJC6KNNv
re1H2RrYdsR/2h4kI3rA7GNPKYReUh+qMCme0n9OdbO8TzcPT0Hp640FFMK1GoJTufouEvUytIJ8
QzbSTujBfHqWubmwBwZebLxKbSe2dkiNmjNuTAa5s3BF0J98sMw/J4399gJO6ze3GUam3cKu6k9g
DfGes3/dpm78Y7Zf3Wh4FcX4F3u4++0JG2MoMF262oUmvd3410QkzhVoT4n6YdzolXnMOzBbkKdw
7O7O8+wAXIkMmxLt304JqA55C65b8lGG6y1aATQdQ45l9tFXAPuy++EK5mp2z2U0HUEbcU/eNO0Y
4rllz8khU4z70QdqxYmM4i6HDuYns0ZKIvKj+ERNUP1t26JLHg0o0j0Wyl4pXeOa5TZD1ZOoFtSc
Jsu+AxmzOffmIwcQZizLO+qlKTkEN07U1FOqHJx8NGUJep28j7uTG0egRTFCBCv4klHcRB9EWwAm
Djm4I8VS+rieoImXxBtqWhmXB2ZCs2hoePkUI2/06ORzKIUc2gaUz7fhQjTmMvT7tdXZUCmM0/A6
NihVY1ottJYDaCf8DkDjfgD7w58eMugO7YhX/W8eQE4hLK5THn+Zw8f+fTUmNvThsWYp2BpIHIRU
PNvBcdK0+0NqbIhIf7bN/SDVB8l+04IF1i0Na+s2DrISDKymyIM1R5+aSJnMTULYEKaGS3c23TA1
74MIrUNe7yZqkev7QIZyhCOPUUqdsurS59kB8oP+I6DB/qPP2CeUcbUnkMT6kCxvgjXi2+OaOjvf
CE8KIatOd5KpLPNz5ecMrLQYnSVuukZJfbuh4YEpLOxE22/zaD0IUhpbwPuTezKZwYBFFYift/QJ
xiHoDxx6wAvqpTkYcnClyYYrmWRtoIJI+tkdfQSoazd7l3kmACD/fiKQ/kD1y3ggS2cWUH2avkVp
MuwoACdAkLudmr6eA3gysbszXrRX6qSbDNlYiL6n/Eo3GM86lH38OlwUdb3iHgN9c5kFuwTvAWB3
g10XNsWTy9LyqcA6yR6z8RI3Nu5xlzlLl3FxR51ASE93NogSljTgfTieVwVIXJW/DrwqPdv2I4Em
GF5CK0B6J7DvgO8+a5BUbuWYfAMN7levh74PiEbCXcGhxujnufWKgdRPA1VtBCs3BWimXBlmynau
huBbRqPukBa3NPRCXJEXdhdR3eabAKwFEjJIn/ssscF2miODkWslKS3lou1A1rIP9l/9kTM8sbDl
/Q6lyyMgrBmQCjry91sMsPaTemknSGjcOj4EC1uKBPoSrJplgmf4MFTg0pDRFSpe0dWzkGXB8jjc
DpCxvYIjADF/D6VfMgiP5MGi1Lof+6+Tct10mYfc0/ThPyNfeunS1ezArZ6SfGkOmtJtWmj26Ss0
A0Pwtod6dzSg6E3v7PBc8iDjF3c7arbMXHGwwj4n2Hlg2fKnG70qBhcK2mHR/dWt0bMRkPndTe9j
5tnIThc1ekfcLkqz9QMYlYdMAjgBYbJtN2XZAbpg+aGwDGergEK4cFkBxl5ZwWMfIXTdMLf6whL+
JeGy/tmk0LvL/JEv7BEQ6JZXP/uw+aIMXn4pmjKFNE7mPyqGH3Nt8PwCgYq3qzTW+PEqnpOka+TB
WtAfvza2+cYaA6VpeQBmizhiPpihDTnTyvzNRoM0BUcQW5DYCIN1jtjbI0Riqr2LlA2EeVznkWyx
+NxJZ3iQFl4HoQvZ4XYCF9bNH9JXgDQKE6vU1mqv8+Fl6CaIllbOvatGb2/rxaoH7MbGylSKNPYk
Lki2j0C7/mqcxePJaGvPdO3sRxEEP6rMPJpgObmd+J41W8J/T37xqdJQfUq65pXWyLRapoWyGiA2
LyJzR3YZBhduB8A+5NOXPobswC28S2FgbXcYxM4dL95Q5YGSn+oYShWQirBWCfKMkJxLp7MdCXNJ
Dm74KesaZ8lLFKu3Is6XYjLjzZS4ztkA4nY+WCHjx1A466GIEN6iDnKRkFtalviRbcg2oP5vZbpJ
DGG6XlwGCbqQzs3GTVUKfH9NZSAAKdQei0b1Gey5PiQqXWPf6yZjmyYc/Zca5DUHN4B6H9fa0VYx
+ctegMJ/8o0STFj1z1rZxqs+CbL67cQCP24mIAjiWsgullZufWqCrlvxXjgXaUFbIGuTYo+EARgd
oilc1wyqCKkVlcu8BvlOrOXpSn3WB0B7A8iDtmkh6ZeOprX+bx9ypEOagu2Ea+/bZHTGi69l2YXY
btlH2nIOFZ/umTEdSYYsS5m61320w6S+luFu0ZvT977/NQ58KGC5H53XFrIMCxAf8UduR8FGBcDY
SNAYnlgaJuu+Edanyui/FtUINfMEPHhY1X0H3bO9GPUgg/07CODb8YSCnhTMmob5aRrHeRBkVedB
bYWAFuAmRjRkh6RxjWU+yXSJmFN2iKMRJO3U00WpejulrikzEUBxi2lvj0iglbqssjJQCJ5YEF6H
FlhyDCMwaBiFaB8MJ62XVS34qyrkxXdR67UY5NdBBN1PlEz9wwM3+OTnNniYg9G5ZL6ZQfdJ8D2+
2fqUKZuthRP4jywVL0kUbyedP6KDrFQIbA1H3Ti1cxvp4swd9xZloD74vHfzgKs9tToTivOdCqct
QYKqETrlQ4uI3owQ0vAhULL83SY8MFCQKDU5k9/4PpZQRzQf+f3nfG6LNXqQdUfwb6A8xfSN1S3C
MjjmE1jSgbnRQZrSASiwcj1QlWl0tD7QoAjaTuubbUrDs2W8Nth275MgrLFLNo0R32G8mpujLLyL
kkWKyt0kRLgAxEmJPlAHmOyihe2WfPvBG6vlVavy4XRzdn1N7J3Vjx/cIOSerEe3aMEF/gKCmPAk
qtq1Fx3iAbvQjl5qxqKzEti3rAC/33g2GMhmF9RcTYs0iQw8XVSxAp4Ioga359PI8hpk1mt6MHVk
d1TvnMu8K1ZSO1NPlCMDtzAFAIKpmJ1/e/jR7AWzLZAtoixdsx16mh4xZiXqMunUJOLDWxcZpZU6
QPUBm6GHkAbeBz8+WBVfkaObWCgPsmvf3jFHzrZ5BlvVdy1k2hy+KOoCchOW5dwn2dTcuUmX70rb
VZcJQpDQiEubLyPkHn0jNn4GsrnzKua/dn4xLmlQ4aXNncwtMI+EvbrYmHIeVJjeiZ4ITtndIUbk
zYMi4Nruw1StGRT6FoWuVPB0pQId6rFZImgVnmxHWsDV6K09uDY46K9QegBCxjc/7JrAXCLqBnhz
hHwW74PNKpFb6KNB3hjpnAsww+OlyGRzYh4U6gUrPIjvgALFTFq1r0LzSi1Pm+gMvCX5Xe/p8gQ9
lCahjtKIs41ZA37nR235NkuY592K9YikJlYQJevSwUZzzBgICW+XQm4JnwYImjuabVTpXZSm4ixA
qrAOApms6RdV6Z+VmZSPUHJjR2q1UdidyqYH7x/66BA2plx7QFys0yp8s6Fy9RpVRjD/FlFVW57q
yb6QP/0UQR4v1jGXzfo2kYzEvQ3Z4hPNg+Aw6DeUnyLIBEqVWvNfWVnyj5Cpf+8OEO8WEVjryS48
119arcUObVyOzyzl204F1pdcWlCyLlu1JbcMKfTcwsa+nQa2/69pJ2bUC0+ChoumLSJZ7m2CBbZG
b9+hajBaF+7UbYiFjJopYusfmlw3ibLMbJtofeuNJIISZvlPjNfC8wBNob3I8FdS0+GIlldegEIE
3Zu6miOS18Al6qaZAnsoNE0/NZEySE5Z3WVzM1bSPMW18XOeCRmPcxqXX6kVC9c9D535yZ+m6bkr
RXcxoCNGfdyy+X2bh2fqG4FcvG+VDc4AXBGMGs0VC6y7CAQrz4kxGcAUqQ31FQOzHjwQBtK43u3b
R9UlS+qrpzh58op/atx5W5kC695H5fAoizIDLVc+HDxN7gTYsH2XMqeGlg74omYXVNM0tuteqZWW
OQMGMLE21BwsYLjLLDxTiwaVWKAvECAYDtSkKf2gv/pZ+qQ07Uk+tNmDoaO2Zc2dLRYYA+RueL0b
Ubt/JhckZfgZGhS724CuEOYWhQBAUOhJ6NAXiZgniYtm2NmALi/AMBEilV17i7QJgWauHcdYMMPl
ENkS4crpp+i+zqvoHtWS+V0CeaOFST4NQ5ldWfdn6qUDOat9Gcbe/eyUtXi4tLgH5nmzEExJppvF
d7dBt2uV+jJWCgrbMCvdFQqugCEJY5MdXHw572uBQiZAa1P7w9t/TFS+7n0EwevO3KZ9Ptx5qBZ6
jLn7g6dT8b00Q2QO/Oq5AF3a3xyy1n8OVVXPDnjxDne1wqZLz5Bjs/Tgg0dmkXjQtC+tuD75uWG/
MLGZoiJ5qZuxOY9JDJy2Nvel5NsMwPENklH2y23QWxOr9RSRrGmqDvObcWQhfiMJr1DeB3mkD4c+
AuCNDwoqv+ho9buVziDz7p+x4UnsMVyRJWQM65ysqrZRXkINz3VCyLrmYu0Klj6LAkvBpIu7HxVi
VQZznH8E0li1r9IvboegRg58NnbaPbaHWH7vrbpFsZ0eHkHsZh4+BWb7jJTHsE5zrPZbjYXwND5C
tA5el35/ppZvgk1h6jKxtJQFfIfu7QP51hvHKJdv3AqIKT30fXwYjOXGDMFgmoDCGrEAFMIPukYl
t0Grgh/II/L2AbiisBcYfGa+9vKJ+iNwu62YHU4HGpjrgR0Vt0zjU5Mnau/rsoqmC8qzq8+oGXsR
fqfRcLQmaG2DhQP8jE0lj+RGHpMRV9uuB1nsDuCjfhm4RYOMpzLm2oAoT6tFYpny3hqC+gzsiwE0
K1Knnqwr3J+1Fif9d4QdZ+EVhIDgMM+d774IxIFeTn2bhGfIoG07jjf9smXxsAGTXru6LfX0AE/m
3YFMEjR9GzOwAZJGeFSk3vga5fUOxDvGT8u1jhAunb4IMAssfdT7X8CbZdy5vTncobwUqE09yHdR
t5iazW4aeXWZIqdcZKrkp1xXpWYJ4NESkkBz693uCrcUq0IW+9IGl+KNZAawUOj6GL0PdlWz3FNH
jttrXeUOcvwsgpJrb6pTA4a0l/6fWlr9S8zGGBy5YEULm9B+EeD/2qSWHDfkBNbWtzHMa5wX67sT
53eyKZNr39j8kRU2gPG5CfqqNk0ec1G1RzxxvlDnxHl9AkX1qRy9/GirLF9BGRcCi7oZ9ngDLuiU
DpGR4hGme9SYoceHcKcW6vHWZBzcb4DE5VdH+c05B3500Q2h+Zm3o7GqGlbuqJkhYwF1TPmcWXoL
BpztgoMZ5nOUNiOwFWaw83mQHlB16i2xHFr0mRCfpiLmJ9NQIQh0AQOAkGy3Mqog3le6qd2EdjPj
hp8Qr4QmWtwiGQYU1gpUNnxPzXc3S88GsBi40QhUMLXfUNkBhq26+hp6iKnriHlqthJIqz44j2FZ
HVER563ePZCSQAlAKuXS0x5RB0p58oAmUfU1bt7mIA8DinPgIgJHMh5I5kOHZNp6alADMlaN9YBS
eushF+GmRZTyQh5FktpAHITjAtEp8Oz6qTct8LRRO3J2bNRkC9UCc4WhNKLVcyIc2a6dSk7FsvaM
zTi4Xxg0tXYZ6JgWnWaGcaeoPlATIjX2s9uLt2Y8qmSToFR5NTbCu6tLCIbRXt3DX30nKpmsaCNP
vdSk3frN2elkdEBQJ11QVqtzOlAFp+WwSdrAAEi56PfCsYODCdTWnB3LIlByjciw0gCyU+qsVWOy
VcAAzTPdBvw+JyJFUCVcZRzLHpYD6MaLIbsPM7zRxv/D2pf1yM0jW/6VRj+PMNpISoO585D7XnuV
yy+C7bK1Uyu1/fo5DNXnLPtzd+MCFzAEMRikstIpiYyIc84k7qpAwoQaguNge5+vpi7hkERw834Z
tplKliLKm1VitOlmbpfhpDnLY2c/t60AL9+qkBeaosh5ejsOCvtDPRj1dvP8GSC2IKkbDll8zMM+
PWG1836YvATFPr+3o6Lsjnl9JDuNaAPfAY2qSVQzzkXoYvOpCyAYLICldALDXpCN6Q789xdLiaKo
9ZUGhM4QRkcaFZV2UZw/TGxkj0ODMpkxvlGNwR7J4hjTHvQR6rbRps4xq0VSKnEkD4mMxKpuoIRW
GzXHigpQyaYChxQNjSAlewAYy19QE5BY6/IfriScSt3GKHGpkYX3VcaAlJ6q/NjqQzw4aKsxylEz
NOVHOqPuwlUDyImdAbyNP8eE5E795FlOJfh8fj+lfqPuqjWktOKtm4XpyhnBmrTPNTqsxO9kZddm
f1YowD+zLEtXmWk7x4EX35sgVSerV++HMHHViWzcA78ec7MjdU7aQ4GtAXG0ny7UMwBBB0pn8Krl
xt01TTV1IjqaY/Xa/ESWu0gzkInSVHQwWlBUai9qkSsNnKJ2HjhntP6a6zr9r3OR/ecVr3PZf12R
ZraldI7AYuPxiYdRlQJ5SxW83s8mtjv2U9LisXLtxXLiY5N6kRCPMrs+u8zoz4PdBHu82g6tnaBi
h2zzqYcClX1iWQey0UHyEnhmfQDMACSlL1GLHQR4uxoxPhkov/cS46Vsq+KrdLwXDz+Er6CCnk9Q
Tzqf/NJlBoN4hlTGQXdLPfI/TPE/7gMJMKC8wN+9ZoqxUzVwd0FED3mURZsaOrUzO4QjoOxSlia7
tPiTn23vMZ5s5+VPgwLPrmd2iL8PGpLSeQkdNz71EuBLlRvDLR3aWGTQylxeLRMCcbc81gvyNNKi
r6Zms5SltbVi7FF5b40fhmZqaQRVEcxTdha4OsxBByX0FXRM77YKImubBiCCJZuLDOWiboUENags
1x0w9ftANNnzaExbWdkoatV200n9q70Pi3e7AGPbvkJ93TMrsIf8ab/6/2ovKuDXKHs1J7509gqU
l9BkHudkWQXa2pPy68dr/izr7GrbMW9YXvNnPVKYiMLG3uaaFFNu+JqF7nAk02yPlkUARBnl3CYj
SE+RUz5eL63wwNlWVTQur9PUQfdxauoYrWyemiYyQeV8q7i9nCwgBBs+ITCYoSTlkpWcL426yYED
GILL3IMn1LgHruUp1zbyq+0ACoqoINnSDPNYmuDnLD3YfQBo0pP+PGB5Os90NV3nrOJ0i/eNOFIn
6sDuE5apUwcY/2rIBVbceiEzrzzw4itHF6lZbfLAM70rshFUXbpJyxUmQ+Ta+iA9ko17IDhAUfgN
dc5uel6OVPjmapP2j+u0xuh9nJYG+QaCWUnfpNhHYRlE03ZgtKZOOrQ/pw0abBXGEquqoTXYvmyx
sqP1jBeiDoKatJ6hJve6HkAkpCauTeoFlg33S3ryQux6OiCIt8EwffFbbIlCYXYnEIpjjUdtoY10
Roc4kJCITestDQ3Aso7Xhh5C7esMQQGCf6er73+zzzN/uMiY+fFCeLLfIMTR7QcRPthuZ34WEGL1
AxZ/y1XSLesh8S4Q/G1PoPEAnHAs/C9WdSYHBlXiZSHAKV8NZXmW0BFZUQffOtCY+gpl52rFqz4+
+1GYX6IJtQdIbcXfuP3Yldb0xQEofQUdW6mXzcEWKWLEHhoId+KdO37OTbdZxKkT3krJ3Qt1YAsA
bIXuMACxmztKA/zLgQ0cxVAdhBWBWpHpEqih6e/J1rcMVXZjN95XiAxunNDob4Issm+s2rxr9KI2
QSqJWn1rRBsDjPlQBIbIYyiEfUBUZU+glivQhZpQd2YHkJ/PneRPdjqMSC0dWMx3v9v1tGCHNg6F
1e4++Gs7XSCdjOgIQM7c+dtwoHeRPzb7+eNd8TbkhpJIeZzKbHud1kZN/Tnx+mVlNMOZcyR0BtTk
33QBXtcAmsX3Teqj7LeAYsNQ+3JpuVb5IpoaML6+zj57HqoA+l5+81OQJ0mufihXrtI0F9APvUcy
KMEuJWuWpe8EP5A6Qxl3ln4d4jdg9KonV6lxHeHReKpMWRwtZFc3k+diUQnygUWYe+03xw6XxpTl
P8DB/azY6L74xoDgPiLvF26Y5r5wAd0X2JPdJdLrln1rWp9Ht9v33Mp+mGI6qNGvPqNoEwJdYD8U
qllEfTc9mLZMtoFbpYdKNOmN60XhyvK7/jMq6bdjmWbfzTH6pLJkfO76YcTu05In31LuCXd2sRad
KF6EQjhQuzrttI+FFx2rOmbLMkwUKLBZc4w9a3poG+sBPB3sMzSaoeYUuO0J+mHlPWjavpIdfwyi
Ml3VnyVo6+7qJkIhdeytDB/gOhBghhcjl/G5siJs9h2n+1qzNU9i+Q3FNZDJ0g52w8ctMJTROrFT
eQvwi7wtAgC8EHAoEa9n+a0F7TVvUeb4xFN2QyZguAxkpnvfiRaDUexCo002vS76wH+1cWd7WbxA
2Lg/OPq9N3cEQAtMQXFLrYgHxTm3o/N1UFbgrT9GMUg8f04kkTBe4WZKNgaViGBB/T4x+YjIaha5
V38jsrdJ83GWqRqPbb6QTFO+zcRv85F86PChXQ7hdGxQ66os7wAJmwXjYPEoMucy1yxMkMZAcCDZ
UI1DKO3mDIDGM3WSiUfW2Xa6d/8GFe5Ik4XsaNQeWxIdhVvUn4rYte5tBM1Of7B3lfxoT+z2E8ua
d/8KBUBLYq/A7+aTHyT2/RACTTVHsmTQNe/8rkiCnAQHNyjVJBBULQf/Qlu34J4I3Ft8McVTB0mm
XQsI96YdHevThAdvqET0Fa8w0Kc0qXEaFZtuoFLtgSgDgGQ9Ejnd4mnQI5sCgaGQl/NIcmABQGA0
0kFFxY1KIDou/hpJ1zQFShRpJIs881OD4iNywEoP2ItwnYe1e48K8WSD/wz/1Kcx+IYhXr1zGqdE
XiByoBauTOhRO6BXdez0G6SLNmMpphCYxGgNji7rW+ICWYiK2eSZTWa/8u3evin60Nh2U9ceeNWO
J+TZIT4uiuq+wmMe8LxOvmIZ8RikKO5dRPeTqsEYVopSq4q4r41hyuWfPtuknL99trA0P3y22DAg
squxXwTdioYmXzZO1B5mcJZuomq+PRDsq7GNe+BImn3Zp2m/QGQVFHIUrvNqUa2dGIwBs5Ejbbv2
hshYII0tsWttxWaAmNkyGgJ862Rsihjv6JCdJq3iNeiDVKbYNCHEzkU5bJ1ByIOBkpBzz9VwpjM6
qKQAQ1nA+eraUVXB17gxg0Vei2HjJKGz90QZ3XujhrTpTSsqT06AeJYv5DG6jo38pvME9E+/hB57
eBjwKHGuaf0PMf75lJwmOFEKQCQx2/RDhG0/2OhGBHeZ8IBBCbJ1pcuKG6dpF1aLysAOZUGPnKFE
2k2nT+QWmKA5ZWWJCFyHvUYct+2l1W5dCCyfHv4ntwF3/laiFBEyVkI91Xm+BZQbeT3ceRubRdM2
180+K5cJdENeUlmZh9TmkB03JvPVZMP3MfG9WySahxuwaQOxrv0dy+fLRglkrvS0uZJb8h8T8T5t
gbjxbsqBbAe1Nhh2Nx5qxpbILsZ72tpSszSTZD9vfHUvEBvxhyZimfE+qUxkoiugSz0qXA1j1i0s
q2NrX/rmiVG1K14SHd8AnnH7fkWo0xzDFnGabLLbE0AmoJfIQVR9gkBnYG/CEqDyQgz9hvrpYIj4
S8JLeztIWwHDgkMsw+5cNFUBKH/GwCDj8WFBxrho3n0crtSybBpkf7U3dSgRDuC/hNJCWiJ5C611
dVZ9gGJC6Est2wISjX2Kan6k7nGKlVe7AeNbu/AQmhwWZKx1D515qJTZF5W4udpLywb1x9yrnJVV
otBwwMqA4TV+bOhGwy0UndvUxT1Hp5H3UDpZAoUzxM3pgBxV1iOk+1e7Bb+QBK8/WT6MpPaUxhY0
y5c013UMhIQQitcHOxfO2h0ynl1AD9ZuTHCBX0orcM6merJ0uRcdyExnU9Q7S56Mch1jpSKwBwm8
0xTmS3JJyTb6soZ+T+SurzPUsfmE3UkEmj5PyYUBVbKDrw90FqaslWBS4DBiP+evydpOtYvyXe3F
hAul82bckQ+ZXFb8NZqmvLbJh5pFkTN3ee3hlihWFoegZN0jYdTL+P2QIBpZAy+PdjZ4FQiHwu+z
LaMecme1KDZdbvygCOSHIGUax1D5iUCe3qKa/YS948do5m/BTRrssfDJiI1nVEE7Z9sAP2DvRCOU
4sfkXI2ZBPeSMu4AQrOXVRvZiPFk4QKMkfJtCNM1ihQlaj9iCNewIPqukuprEfL2Uz0ib2/wyLzH
gscD92Rj4v+xSPd4aXVgwamB5hfpmuPlivuBSXwXST+e5lPDUcbBqrGmkmkFJJHuoQPvUZk1ghZv
wG6wjW2A9kCH8YrCyzuIddYP3lT6J4AF6yXZDQXyxaKOqps0cKZbnw1Yv+gBEbgCkDEq2NEFvvjR
KyCn25vyKSymejGAke9Eh7E38pOpD1cbNVWvmiXL7E0xoSC8l8254WHx5KMK9r7xgqVp1xHqWlY1
l9kTG9riCZFXlDeW6p4cwyK7oErKu6FWndRvg6zGeRLo1YFWNYtwH+o5C72hxYOo31Mzm9i0Qi2Q
u6Vm65VIDyLAvaHmGAcNdmO1t3L0RcEVGu+R3XCW1ItMvHGoCtBbUK/Hu/jctlihUq852PUNQgZ3
1Imla7wo2WjucsNwJrAtpzUAGfWhxeIAoaQ8Dc74bQVnOjP68hP4svudbRVsWthV0CEAP4IJ3sqx
McyhzKzP6BBCFeAQxDhcm3/yuw6jEeRCw67N//5U10v+NtVvn+B6jd/8qEM0vdp31kMQQWTZgEpI
saDT6wHEH2xVOOWwgFBCdrx2iBiU9FWR/zWE2tduT894bdLZ7xfIWmQkLQGWw38/TVT9/GB0Ffok
s/F6VTLyunKLBXetu0nF2LvpD3EdQs3ZhU5pSFkmL1DerPaGExe3LaQhGVJBJ6kZO+lQjgxVIEZQ
Lkfbebf1dJakGwOiRudR3wGojVbNplYpsBI/x9KIIkG13CDs89U+mcBuTxmeRHTVa8cIep2e9+lF
ehFW5irq+DotY385X/HnxIhSAbgNDu+erp0piV1yZSWreSoaHKnXTPTRzTxVpqxyHcVGNbv4hn9x
QEK0BcOEOnBlqsN8JrLu/ewPNnIZPFdkuLExjg7y59nVxvU011mp42qrwBK6TFzc8aB38+/LToCb
KgKTOjUDlvr3yoaEdp/aN5H2qCCvtota1i2ps3I9/75AvCWvevM8D+oVlAIB4kHkCyWiUjXyxnOc
C2hSqrdyYheDm+Wbq8QlEjiRsHhB0pxEnIGbyTeDvaiHJypIpzL0UNeiIxIw268m8iB7Xk03QJkv
zBEbgowltyDQc++SOBEXPJDW1KKDMYHNOXPat24MU2T6WlTklX7VLD0egMVA5OGxzly9n6/4a/vz
LE2sdxuddZnLX6NozBZmkYvXuTfcmpb/kCqV3jHG0jvwXvNT005HMkEcIr1rUYh/E+BZBtW8IVyS
W9fdRSBjuiUvOrR1s0udoj9Ta4iT9K6WxUshJJg09MxkGhpwVnDDDvdXW1c49dJLzHRLLtSRqRyg
iwIgHrLRnFEFOdGwddPV9aqhUM42HcBAfZ0vdDJ7L6wB9VqWhw+cFJN3dHl7R8PoT0JdRAWl0vLD
7FYFGt5k/gjXPyHFjrIH+9flapJBfTv4IjpdP5kSQbywQJMITCq+MPJteB0sDIOLD39VZQcoI7VB
V0UudPAncIA0VmPNfxVNKjofont5rpbXy5qt9HZGhbr161/a1Z1xML3+0/WLQ4AUvP8q218/3SCZ
f1OErzTX/H/oD6WOuo43c3Mq3QMYNnoNpun3woZIglHkw5ekaR/tLE8fE0g2HoRpokJX26Fn5xhF
e5mwDkfxp9dsWlAZ7b28dJ8UiO7IyeS2tWy5WZ9jhxkrgxX5QkGA76EbrOe+HeW51y1e+tMGtSJg
Tq5866HmQ33rgfSq9VLrgUydBWqvMA/jI9mGLix3eVyYy3kAs8OHwdoESllg4kSJHtbVXbKnycGJ
mx4QFbEW1KQBPn4sBreGOzJ1E0KJ2dDVW5ocaJP8lDjyO3XSxzVi64gUbngzX711elSbxXxNk3ki
7S+mW17Inw5+knwpUmGdqDVgebgNhN2BTgR/0GQM4R0qVVbUSaYCEpkLtw6GAzXTqXR2Ikawjlzo
I/RAxpnTAxkMAY0Xv5rMHX0A0HqYh1AN2EpiT9XHL2bsdHeTK9RtOfVvQe/7nyDtPq6hCDjuwgHN
SBkrkG6hRjPx/VNZ51DgA4L6E3gKXVDi5u2x7GKUrtl3s7mDAp+qKvCFIEazfN9xg0JtN9fpXWvz
U6Q+jp0sFx8K9ZykgZi45dwb+NhlGLxQ/jo05VfVqOKxRJJtpxpI/CBK6z9qB0ptYw341W0+Gwhy
fk0YCiDT3v2ROtlNm432q0raEXqgtrzjTtxtvcoeDkHFU8QpUhOsge7wmI5QxpUQ6Pymh0Oj1P0R
Y7jIEQzGTzTYBE6Gn0ZmApKgceSxZ4DZwkoBPsui4RkaFeByhv3q1mv0eeYLpBERUJvdOLD35AZ0
xPtso3a7zhYn3wIiOoDk8Qiab8A7jEU+vuUiQnWpb79AdrhCUaKV75qhTZ+rzj2J0oq+As+TLUuU
R1+UsM1zYY1IrTlj/PXnyD6DGAWNLHiIsm3HMVdGkiBBFMrsmc5kyNP5rP+D7U9+oWmZeG6W2Yc8
m8Gd8QhmsN2HrN6cY2Pjg8Emvqf02twrkCVbM6MCzORnjo6caZasanZkH5JsISckdi9lV5ZbDvqB
FzsvZz4rnnnWOnW8eo8qJIjzZsXMZ4W1NOxJCwJt2zeetb+HOBlQaihTYGMBHmW77O21rp1fRtwH
D3YVpf+i3S8TtQhiFRz9FLIjKJVJi0s+MSRcrH5FHcgTFpcYGoLOKpmGFWqoguPVLRhZtBnDTCwH
F2jOHoUaR5V33WPU23INlrJhMzcnELG5vMZHskX3qHprAoFrdqJOOvQChGEAdd1Ri2YbUut9Ntfq
32cLHSPcdEq2iHh5drogzizID516z6ov1GrMrNklfl4vqUkHBHlBzBk2F7fyUbCpPRoQiC1dLSVC
tj/MMXvoAb/O8aerOBW0X8sO3JPR6JYPRmodiZshgDrpLgXWaj3omwIafbGORfc3FUS7H9x+OpoQ
f13j4SiOURNGy9ab3FOTFs6zCbr0mbZOyeIAFspyFaJq7hO5BVnlniwz3Hp20QFUz7/SHdM0EK6o
ELO4a02zPbZh563MMI2/qvxcVI7/uUtBuzq1U3ww80w+6IHUX6cFNHRslAs5ccr3aYZ5eGPztxAB
nyhq+6/IlvbLzvWj29SzLIi5TmAZdYoJIsrpuy+DIouCHKNcWUiedmDoBfeHa64GOnOwVe2l8hAu
wNncq8+c6AtrB6i4e4AJ6QNIMVW4bVDQu2Wti6SswpOoxTIC/P5i2vp4ztxVAql1zZc2/2dE7bhq
OIKu9H+ZRV1yB2U5rcF1y3yTfc7AtQsxxf6zPQ3mUqVJDy29sN+1vDN2JjKdNz0g4Uvk5abXahhO
xKHtS7B3xkX/2awyyEECf2H0Sf4oAb0HdBtnYV1CNhSP5EcjUe+2ay+dSdNs1r2swQzk4kEJiEZ+
oI8c8Cw78ar+Mn9i/afwEmRf5JFHagfFguTJz8tTURj+YwLCpwOeKPou7MfP2p6ZeFvYUeQeuABV
yq/2CYmMRWE11Q6Pv+GMBf9wnhjvoQ/tFtvULuNFZQ4QIaAeEcXToq1YtC36EbpmBnQQPF8HtXTz
ahNpNu5Q21bfdfrQgFgf2QvYqEkdV1vRiGZTBXa3pCo3qnfDHvhOuDzYU33b1W6IZNqaqB1eZETT
elW28p36Drm1Zi0Vnh6hYdk3MmXGOtZnIR/fz8j2p14UloI+B7WS2wS/noOH1MGmmUT5VNfyzUGU
8S2umg0Ccf1nKw/SFeqnxovyPET2rKLZyEzwpS0nYxF4uXXyiBGBAsXUZojIYZ0THshEB6GjyHSG
NAW0XMsJQrQoXt0kQgGtrAF3VMRFNhAAQP/G4WcEcoqLrx+/Utmv9tSau8RleCSXxpDuXdPAW6JK
oYHeNaELMR0reQtwV3g2Z19KP0pWFmP5xU9N7xhNRbMelFTAegMvDjXPN7fJf4xF1z56Udxug6DI
92HOoJSmJyOPyYHietywLwjtJ6tATHIlTG/cgUKQatTp4EtZrQPB7DU1e4D37vm7g+uwLc9zlIuP
7cMkA0D70zjfI6cBgCEUHu6gDPJuq8TZCJK9jPj6T5oVgYNXre6cdCpeyMhcoWSxNx4QXcO30Mdh
uSLsf4rU1Q65XhuvMKg8gUixvosQjJlt1KQOVLe3O2dpCBAgdG5nPwEG3h1cu9Tc1B7ChzWkIa5N
DgJFfK/OOXFCVEh73F+mmmEcUq3PvKnDB8Ha7NSNabAkRm/+l10VTnYqHC3PhAj8Gly+GUQJywVu
W+sr+DYUav7t7FYoPoLrBf8RGYu7B9OrQTikH7Vj9O7bRWA0dmwV3UcWyKtVgEQW9obTZ9eEMs+g
xhfIxbzbqRADHJmznfwnmQTr0JiAMWjbdOf2cbRBkgN5PW/CcxG5crDbABSSZtnOSvP2E3lEbexu
E4jzLbDYypcz9XxrmMP2j20inke+DCgZ5vk7m4MaLuIN1M/oK1X1xyb1IuLf7+n7r+L+b72/jb06
d3qqyjPUdgqnQz8i6Qop9Oo4IAKwkbXlPEiUhEHmWE5vRXBTDn3w3ZmqHw7zvCeVWdhZhkNwQhV4
PY9ReWms5QikEt1v5ujW28SICsSe9BpI6QVPrw+ZPzlL0/xyxUxfcdUlyCT2eQVxHxfI657nDQSK
R/WOxL76QZMBa/Muf3LNxsTvtK/BTZM7m4yhuDhOq/IMELxco+ypeq6F9Y2gjQb/hsdW+nYdY8ZT
tDIC9qo4/jMJtYYK42pzbfrNUG0gjxxtMhGGJzYCesWGF6p+L4oO0nRRMF481+tPtsJGJq4C60uT
zg7O8GAO1gLZggoVIrglCqwwERZ2yxPJ0OS6yXSTep0O2E7qxV7RfqLeP41NeYTMRS5BoGrIC5YJ
WFdCgNauBu9YKRNLTW3vaw7CgLF9rZRXOD9UKrx76NGuwHAb5ndRqAEMKj6BqZu53yQwxCvQarg3
RgnVv9EQ6VOYFfUaSlLTGZCv7MDLlG+nsnBunaRky47x6LWz5X2eFe4PAPtR3+irt6j6a7iIFMo3
utQGkT/eFeBH8BGK8fMTa7sA1QPDM93+ZLddybeirGf1IX+081tgu49SQhjpKkiUl1G7ZSoCGe4E
QaJrh1W6EPwwbsFgAyaqElX7CK4sKhb3R2q2Y/HeJOgh3g4fe8dfm9SbmICH/cuxxYQanUrmK1Db
nlgj5N7XCyxUI0KRzavy6ExtOmiXoJjkPklFfLKw+CQ+g0T13wNWRLe8H9x7c0ovRIbgyN7Zomw0
2ZDXmE/fgdILb7G2nb3IbI8OvIYMXnrl+nMu8FfMXrIp+UZ5jbNGhBIFwkNtvsQOuOFwXwd3MmrA
x42H/xkYGeSggi5C0KV3zhNKxSGO2Dj3bdG0y8KSw6fEd750vki/21WL4ToPxbIKWyUzfeM+hFaH
kJkQZAtxT4cNuFH6EWmSzorPgWV8yYzAnReUXWrlpyKJvtAyjTYIHlCuC8/p0gMt1nwXv0GA4cs1
sXkRr5caguxs1HhVaOYvsreDArRD293eW15dyQ6ZzgwvBr9agLB32gI0k78IyItLy4u+5gFg0AJc
bJcki/qLBwA1Sg3a6GsCaQBmgnvDFnGw/XVkasXTrcydF4mVzRkUTPKMVa88YweS7NhgPHtOHB+d
JN6Edl49ZFnS3fJUoKClhzLogJjLsg5Mc0e9RsfaUxh6n+dec+RvDcAfRyyOsGvhrgHJS0TIyJcO
IK7bsF4aN9SKK5+v/vmP//3//u+34f+E34tblJGGhfyHVPltEcu2+a9/cvOf/yhn8/7tv/7p+p7j
MeaCw4L5YB/h3EP/ty/3SILD2/pfUQu+MagR2Q9uUzQPrb2CAEH+lsggBDYtrBC69d2d42tWBSDp
79t0BAxXKfGG1DnS5/JbZ6zmfWzYR+kRiJVtSiusnrFuh1Izll34FOVbj3jlIJfqLqKxirezymAa
t7+0gSO+RCiEuS4zkpQlK2RjcgiEgJmIDmEafLSRc5VnKxO/8QPkiVE9qw9M5sPZ0YchaetNgYce
GJn+6s1q9Qlk+vmOdSZW7CznNeqRvG52obHkTBNATcFc/Puv3rX//tVz7nL8shhDDpq7v371oMcr
jL4R/KHt43GHJHCIqilrWueuUb3WKZImejnRT8BBV55b35IHB+YJUG0TZWJ/9qplYBzyyPswT29q
mg1nUBArNg6MNdFrFtf2KnHS/iwgiXmsSvBkjMhNPU8gfcbXy9+0K/inUeOtXc0ASiNhNp7oNrPq
8UZFiXNwXRvPXEAaxH/4XfrO71+OayLqi2/HRWkIZ5z9+uX0Xlp5KJ2XD/MinZcMuPzCfUaGoriD
omx3B6j+Ez0O40YaG3rkUVN7oVxL3o0ltIrtyP+CGLBac5ZLsKbhwRTJBmINjLWfbFWfhV4j4qV4
LxOzeGFGCcmgsofrWLjHRtxGRlHfotB+g4Q9eyg0m34FblvQHaTBkWygDEu3bQn+R+qlAXU8bJjm
5UfUDKq1dewCt+fkSwSnkv0kJFj7AwnI4xCAM8Pp03rZBEARRu0DtOvZw2++rnXbcHvvQbnjt6U9
KczZivkH3Unyc1MXAp3UI+iB5a95stz4e937+WOrD4gUljVLQACGRh7zbtEBenjI/VI+2sqqN4Y1
FWvqpdF9n82jC5D33szxRre0zbXttukHcvmuFfqpbLUb6qhsM/oPvwjX/+UXwUzTs/CPQTFbAIYs
HH07fXhS4clij6CSCR8YXlGQjzOHS2+BXplwhnH1bPmN/YUWYa7RDaeQBcPFiHws0YwaUpBJeiZV
2VkllsRjZ3lYOq39siwXrVZ7i1EECO2dKoG4TFodaRB1UPNf2ubJQjMNtk3jocpmdLxsJ/rJOpqu
Zx3pzB1Sp1rIeES1FRJF5s71kv21+28+s8Gt1fY/PHt+fezrLxMEUNw1uefbIKLz+a9fZhrVppXl
ZnAvhmZEKjb3FxbwC7d2bPgo+s6tdZf58rUw2ZrWuuRR1xFQer3bg+EWxLNII5YesMdduWuQZ9DP
2Vo/XT8cADI6dwpabnAgMzQ+EHSyIoTTwkku69QCvatt5neWn8YLCrZQh5kb7x3IzsSIEoDW3XCV
XCZlCS6bwM/uOOpc/v234ou//cQcV5hMWDYod03X+e1bwYrKDWWb8XsTcrlnRwtmgNokRQmbVrkl
TtSQJ8lqKO9iPmWrD9TLBQQNiC6ZbODPAzDWA5U8USsHYkQd3MDbVVMnBri482ZJpYAFAz0HpJDD
I9MVg0m4FaoUL1evhqM6TZiQbux1aKgMEpBixEa4o6bStt4DQikanb/ZyK/UoabZWfuRbWw8LLVd
47XW9N4LEU7uAx7D0BWxwwRMXbzaU09cQWMrqCHDRb0fvH23aSCQ6/qnSNn6JzB+xs+p3CR2M+0k
Q6GKtpvFwPGMQFARrCnY8YOw30MxPvMWXeMPD7YGkJQAIiN1i52Sbum+foSCUtYiLAeJsCiUoHfu
rWAPce/yotoYNPNTGxy9XHzKpGrvyVTg1bXKkMPYUJM6rAwQKtP68u9/Izb7263jQ2/DtyAu4DMX
u3Dd/+E5NPomXnejU91HkaWjzvIlaer4q+xRdBgM3LxF5idGeR4KgMGvF30twYiB/H7wWiKttIFu
KlgyBI8ffx3p152JDcx48nMjBsYVXCy8T2rEpEBXS00vntZRqaaHLhJgFQnlJtaKeGVhFGfQxKLU
VDexw2h3ntAsN7qZ1yAfrTw27KgJoNH7lNSEFPI6RqnZ2nPwKydEUBzYzTqeePsBeg20OFZGdT0D
hxComvaZC6jbDL1mOYgkoARmzdBrqM0VN4HDPkCvy3Bo1qrP1XwJus4IYA7qvu1UvNq2UHfc9sOb
tAP+dQCI59VRNpTCTTM/oUJBPFphtQ+i0noFq0i7wTM12JJbkoD/vESuq2891Dt12EGQnbvtl+u0
TjghAqyH07SlKkKE4stTo9wJdaOQbhyrLnoE57qL+hxE62rR7McGGQHACsQS7BfxG5ZPcpFPVfCU
dpO9Cowhu5GoDd2porP3NBNrkQG8ztSbeXjvlwPAydDJ6oJhaUM0DsFpYJM9fSA7q9tx3TBHLS0+
vduog/wGjHJM05nn8OItRKyaGy9EBEW6Kv8MAvgDKUO2SXtkw+S/ooiRLxMxRsBPQD5VtLW1G2IE
7C3bcfAJvPyzFzeHJpBP/5+y81hyG9nS8BMhAt5sSdAWyfJG2iAkdQsu4T2efj4kq5u6uh09M1og
kBYQiwQyz/kNZIb0XuVx+DixMcLzAoNrq+hfyHOF2NmFxUuRzQ02AWW/k0W7Et2h6QGOyyImzMZD
06jbpDOKRyLsml+ownnSq0Lcq5Wz06bReZJVYxy0fqAH89ZY6nSzanDuuHYPBpFf9DI/yGAtpkGo
Gwr7IANGkcyQLXXt6ICN7lUI4SyWXKTbvii59hjXFkG9ojkYQV397PX0m5HMLpzXJlizTTcfKs1o
dqZoFPBAM3INsDi3ZdwVT/80j0gPY1ZWOwIW/abqscTL4/KpXNgowCBxSV6IKLlSYNrYiJyfFHXy
YGEcIPvaM08pN67IyY/Th1sU/jwV02uSQtBwK1sj18KOndWtCUGj4EW6iBtaovQhFo3HoW5rMnBD
P6TnJimqdaOp3iP6pNHOcMsYx5liOqU60Xkgic6zrZMosIvI/Q6naiOy0PwZdt5d35KRkcOBA3iP
ZhjFOwBN8/bfn4TG729LVg2maqi8GGxN03im/OeDkDBU1eqj0mMYrxFiHQLSS5IygNzUgxd12h6p
MCIisq7HOypq+5e5tSsMb1DJt51Se0z6nPXAUGU/Cr6VgMvM91sPMPwhieog3juLxIrUWekQWWX/
03sbKarSLQa28gwLR4xx12HTZNd1hAH6eN2ZU3rpolZ/kA0qGZCHf/8YtN/XpcvHYKmsG5Z/ti13
2L+8D5xxBOftqt3lE9PueAuTlJ+8ivMxIl6EAQx9Ri/z9qMXoeGbo1H9/jCQI0oByF/++qMSPTsy
Zcn632/Z1H5b5ziaq7kufzmXh4f5XztPmKYaRoNxcrku6OfAqVFCD+OvxITFEpRHbSfdVV6g7v6q
lu/4WgNK9d/VIbqN12rV6OKvWG3cejdJ6/hWXOVoNG1kmDNzvPhVt9ByKcRmihqEg0l5+HmqRU9K
WH2eYYRg+kMHzSMPNdOflrNbvxyLvP9lOy73D7dIiMU7nW2wycbCsD1TpfyfX+dhmse4nq10PwVQ
vay1gSlLP2O17bDQJIDkPA3zgKHuQjgZuvQB0Fv9dusRKOZMfkgfV0MY4NqoQ2WIxxErpwiBacE7
BxZoET1balYdh6VVFuUhJBE82WN4ikwVr6q/x+eDlcIT1rTv6nD3798BfYku/Od/lx+v66ASYuqO
AyfrP/+7UC2yiUxWuL9yuIxyfY3IENv3znqYk7hEQ6VeDukcNuiAU99POZw2BKpXqY2KY9j1CPOp
DmHrUDd2E1rOEfsFqLu/lG/tkhPm1v/Lt5k/krFEA375z1iqzv/E8wydCI/pur9HsVRcfQsnjpqd
6FLz2GEXvgYpBIJtsMKPOPOQwAN47jo1TElzjFeyHgSQs0WLkQR0nEcfnloIzI4s+6KRc3jNyIvK
bnlh5XdhRNhFFgsLWeomGVREHWNWy2NbHsmYfQdslfzMyguLRt5IeWiQkQrcL4vU8JrIYPdkBqLd
ZmpVnVrRO0eSyMOurc35AW526PMo19+Xefo2iH/O8+c8uoLSo00ysSwvWhjxAkFBsr8AtD+7YVoc
dX7d2hIe6lCgCrvzrLzW6G5cZC9ZLYtTV8172M/fZL2sko3yMPVV4Gss+9fXK8jKZpmy0cZ+1eV5
uJN1v1zMddpdNyXN3S91WZ9np1atfGuo8JuUQ+SlLMhfO13U2a91so9i1cXigdYTsPjvu8aKmj2h
q3o7VlrVIVRRQRQwx3Bx1OBnuiL3Yfvp1ikpdcL1qRYgk9cp/Z0sF24RrttQi1ndThsRNDauanM6
rRFQ5o1it9mz00XOeTaDe9uMKC1VnQi0VdOqFl4hVkb+JjTvFDP7eesxWOpPRLAdHu1mynqRkSTi
nEPrYLMs5/CWiRBOR7Sgs86yhymqdE9snAD00ijrjNTcELqKHq5Xyrxpm03T7F/niFnxJnNy79S7
uElRilvG6Y2bbzRPczbXGYqgejTwt7xN6mhz7EP0LHdyVnMug0sswqNrqVaxhg6II0UZTHuhXq/T
hoF5wrrlXXaX84yk9VctQppHWQwi11xYO+A6l1uQhypET0PY+kmOCt1Q2dclfxN5V7LO0KEjkOu+
yP6xGSPOEWiRLz+baQy+GkUTn1y04XjG9Fs9Ms0nhB7NJ2NGCgs/CW/T2laUr0clXeHYkj3KLmAM
DChsuJHGul5s9MRsd16PmnAjvolBiO04m/HBVPTyTcwBCxBHfAMB2fh2W+h3uI6OT0rff9eqIP0G
LoqlRN5qFzf00ntWp/ZKNuT2+LOvHOUxDor0NDet8OUFiIzfuQucseinC1J9yNiP/CnkRUTwUpSe
gfrqKHaiHLxdYyrlB9bb60mtg60uGqilHmkcpb0bkorcQ0cwcM3TJTloqaPCseYjI/KorsoxVqt1
wEMs0ML8UbZqdtz7Njv/nSxGigeeCePV61Q13+GKGM3F9Tr1GUOMeBvoBPJkscpr9R5K4/7atx3h
Z2MVUGyDxvghZ3NKR9lhsmut2YVrz7oymk+ZcSfbrjU5TIgMxNv1Vl2lzY/sWbBaWe7cEOyvEBGB
NtTw0iQe+3nPS0w0IVm3k/fRFap5Msz8854H270HTpxf73n5OmzRNig28qrCAsE+Ow6Z9OUCy0He
N/Hm4Xpf/3bPctDYKP91z2FaI9hP3u2+zcftoKTWrqu9Q0luDg5aVwLsUHqWFvJ0El0NbJWcSBk7
1t6TLa5SwFbMBbZu154tpI7EckNc2xZcyDLHAKJ6G8Tue2pEGEnLOhV50egkT6+1Za+rK6B2Qa6k
fhTzAjDS56Sp4HPUqLyxBBHP8C7Fc5XhSDl4j7IDoAFjo0Kl2shiqab6E4NlRzkEBzDXH6Ih38q6
xiVZ3MVrrFCnQ9GL9ecw5m2iFlxOV6G7rffiWQ2t9n7S7N2tR1ZNHf/NrtjLubq59c58Inm/rsry
TvaTQ+twxI5NHZuDrMtHdThNZvJlrubu4BqV8InsJjuzHa2jmubZORxrVuqjH+TlwU0L7K3UPFuJ
qJz+jOatyJ3m5yTmH+yg9Te3ILmQ1EEOJhzhu7kx2Vjqbfg4BujI5L2efdU1l1wxgwDMstNp9W+J
ZSDE387Zk7zyOBXWMUlG+4A04K50beSF9Nm5a5PoT2PQK9KkCuKWtmudY94aW7MMNdh0WGZPaeWt
1QDMg9JsKhNhDgHK4psbqhcktJf0J1Ebd+RDTgAKRLFe/KF04Y8KZ9cPe1TTtTlMwXODPqWPDYMK
7WP+vDYs/vL423XjLnQf4UNAm4ui4Q2UMARnDUTBf1wPi274fEVTbr2pRMEc9fNtjQaIHwgsdPJe
Y8E99do3iHmroNebL14D1T5CNW6vEst480z7WGXLrLWnrd0ZoyNj7LX7PE7J5ciRxCKDqJqeA08r
jw5m0hs5IMt3s564X6GWCAxyhuYATN99mT37QbbPdkJMV6uGS1QSnofdiN/5cqXMCxH6Mp0Xfnbt
YVSjdFvpdfA1qLfXgYbbb/RuLo6aSoQLk7+P642Aml0pOR9cyobgrJO/WRfLhACXjkXc5W+zG017
HSr4Nmu77ktaTivZQTHg5+Hdl90hvlQ9eS7mU/JSjQV5u2HV8BCCgTjZKGD6skGxmq3HU/O9cw1z
5yJVuovSUXkvTP7yyzWRuKv8OXIFKVwQP3gkV9ePq8BYfQXeJXyyFRxqgsVEWI6oExA/BJK+tLMd
7sa5rPe4kExvc4HPyvJBpxm6CghgZmd7VjwgeIm+mnklvZKseq0mHDxi8AT7IkyxDbsmvsl+W2gn
EM+ySV0uQjCyQQudZ2XEnHN5m9ZKYj2Vy8EVrO0qI1E28vUZez0N7o/IHpvrC7XM4nlXoPuzloNk
rx707sRy8ixL9th5uG4MvIaLQt+xzNWOMKhWDqiYV2EqymMalnda0Ifvo1Pw4UD2vMYi61oD5qRm
40a22lkofIXU3UEGH0GS/hSlq15kaZlRB0Xxmi8zIk+HsDrxS6viun+RxUWE3ySkkBPYU/fUWT2r
074a9f3gdPf60gDXDRLZL83KWO556NuHuUzwsAOX5Z4CS//rdIpsXHbm8Y9Q+zqYIWLfXZ8RBPOM
dB05Ubt2eUfuKkM10zV2jDu9d41LA9/kaa7V6Gxk6v1n51wh4Td2mX8t68QLYWhWLU43y2RNjg+p
mjyK2BNPpMYJ+Efen50taNM7N9vobcPXTF6oMYsfXdlqG5Do6ga8s4ESl528i1CxN5niFRjbUKwG
JNmDKC1Psjga+h4MGquoIrCe87ncFFOevodRTSZjMfViIZ2+45bg7mo1+GxNxJj6KDZNB9naq843
s4jqezlUCTezocJYEFX5QPDlVV4ny83qKG8qW+aHMv7PNyVbM6KP8qYUFD5ZLKTVLphm9SRRnle8
51LMSYCvAnYyV7EA2eUqI/ALMjRUAgLsSydHigncJrp2knPGSycry2a/asMNW/o1sKTkGRzI/GqA
dk9b2MGypA4FSzTU2GXJ1YyDMavptSTK6WSExfAg24LWu0evy72XJT1UnyukJa8lUJXv3ehoF9mW
h9l3LbLiq2q4isM8uRFzOF8vodZixW8jOEltcARW61XuTQBClpsLugLNAk24d7I15z2/0jKTPI1s
xf+d35QAaduF6qvteGKdqefWrtMDqbHiZbadZJcqqubLYijU9uzWwYej2jHfYnxKwwm1Mdmotlyq
MBrvmDdK8TKmfbHNE0L0snUIjOzUTDzRrmNbdFJc8SK7ZjlS5QTqWbgvF426od/g+CDIvjORhwLD
EfS/qIfmIgysBUSaaT759eZiVfj8AsrhNInAWEw4NmyvlVXk0VQ12kOS9eaB0MOEJdwyhwoQJDOy
j3qIDuMMRh1xxPxZ84bsUsXRRVU0pQAsOrNh0wzshJZWK27au2ACcRZkVfEs6zC6+mplOkCspSr2
Bkzjl43QJCeYNFgLetHw9GX8qAGdCiLMHWVRjtDLbZT26pOs0SLWepMl0q1si6Z0eCAMcu0uewwj
htddSSRJFl3Cngj390+zM35FKqc9yepWAdbIF7Q/ymLYVCZMI+gCsigPQ62/GK0QZ3klb4ZeEfP2
grLEjcqDavl4b/h8UcTDYI7qxlC7fsOTptrmbeH4cmBfaMrT8Of1f9tU3uxPkM2B5THLnBj6fSqS
nR5N+bPsbuUkZnV11j9v3w1N9kDWu5fiN7WGLwofP1zj7ISyt2MYD6mzILMV93irkmfp6GxB8o1n
WbpWYbhB2nAcdxBqP4ej828AHZ/6NUoHh6gcnY0w4TlMoGAf+sTNroegcRfDheDodQUyM1mD3N04
5p/9DK8btp2DsZ8XlbE/pKF2Jp/dnkECZn46iuhHcJBh5lu7avb/2i7H82rO2PyJYkuWy/ErUkR3
XQs3X7qj34pSROdWhDqE/MzSGZoinVl+v95a5dgGWKZfe+p4cMlg3TeG9lOmhG03QqKtru2dTAmz
ajtPGBE8taxCZa8gcV6nAb3iMBu87dVDSdde+y5uHz3Tqx6FId4kEqZMQnfrlKW37Xh1kpJdTTa0
SkjGxe6msyWUOjtFbFvSNI5KUEB/dZEaW+kYVT5SOONmGop0Wjle/oDuYXKQAKlrnYRJ2WPb+Fdz
Nzy/AYiUIwroturyoSGkHM0mkN0c4gy6f8arbMViDINjfB1EOoTbMSROVyoDapqaXqjnKPU2Gtmx
B2M5TKhfPIRZ+X3S6/QoS7Le7fTPobJOHlRbGf2JTdu9ZaB1HCNOfTc5Tf9ipV2zaauo2Q5L0VQ0
52AnYbyWrYWZePdVbR5lo6wq+973DFV7lCX8cpDnnbLiDg/2X2dTtW0c1vYjTtntk5KeOz0fHrXF
/nzISKF7QauuZJuss0MFG6t4ICC09Jd1Xnpu604/9Ul2uQ20p1FdyeJvA43cIi3OIPhgA2GK+fNK
ckCS5cG+0F1XXHLWCYguaISwQmevKLl+lweD/V9nrPC3mhOA/mqJHhFJI0qxsBCABwxVb51kqRsV
6w5jjG+yJA9A/qd1gtP5zsgGhLp7N3zqiacug+U0Qdwqy6879vsmRXV7mbGNLOs0DEr0ZEeApESO
B+T8psv/UoKstW9GtosEKh+fPCR1fScMQznL0jTAox0H7U2WamfoT3XhzjtB5uwUhxGOkssh/fvM
ir1u16bVF9lDaNVnD1mchFhbZplgS2i2SNBCApqxrF15qGVfhkp49+rSkC0NhQmYFUFYaPrF4N1D
Nv4cAdv151zq0HUscegXiIKhzeajifrlrDdP2QJTcHi075uSMIrsIOuGRQxIAQt7HdQUivnoeNvc
OdvWuLZTPQYsnZsXeRi8ERs2PHS3PYZKbOhpiNwF6DwtLSb8xdEgpCb7yVbAhS89rmx7qayVezaW
KLZ7J4W1PA2N/ZVskOWlVQnCH2A+4d9HeAnl3qA/385CZYr8cqlTQlrN1Pu19dZvLKwTZjffo2Go
vhCcJR3Cn/9C3lV/qshGyvoaD3rCZk25V8e4+hKxTcrG0n7rOxY8SHCy5V7qb8NzXGruaqDZD62O
Ys2Mj9M7GwkE0JezeqmTZ7JOtsp+Q19Hv7e63vA5tqiDeu0Nkb5TZgOSXBshkoQS/xEAykZW3erl
WWG34blzzWbnWen8YorgrGDS8cdyAmRykCeYwl9rnBon36sVecBfoku66KjU2oMI2EPE8i8nTxtv
xqzHnQYCJPxN7eUgG4xZj47eXyNc/qeXKxXIwbgFjIcx+3oxtrvBrbQX/pTKbhBh7suiaEAaW4Rt
VrLYjCnbNFYKYR3r3dpQ9O0wJAnYIYZ6IBxXFb+8O6U1tBc5cZ1UBFaXYmQzsZcTaw+I8KITPLkP
CIxtykgfL95CDkpHLEJVK/R7WE+ksoPWNN5RDEPSMM3KteYJ812xc6K1Sl7Bc6uM97psvkyWIR5C
4p8v/zBI0SbVzwvdPufYaitKkrJW8sMQ1CW/GD+WJ8Ps88ay97ZhW9tM0fPdBMab+DgvX1k0GpOd
1fLylcUWP9X1nEXV4zQJ86gLT1kjAzV9qIgmrfvOyk6EXPp3MGm5iWeC7BWVpgLdzBs/PBfRXgSf
spPRK7KXHPxPvQwFLkiu2RHRkLR/N5WznKFsu8/LyuJvl6VXI4ZiWymD5pM/zC63Q2KgB1eq51tN
pvEeX4HJWte1VZ5kA+4i+QXye3dSEfb9yDN+y7xnXnEJs/fZVFnblMznR183vlgwS4mDiUFYtu4p
QQn2fuyxPL+CmRgZ1En6Kqr2c6QWZNeRsoP4e2SlZ8Z1pEQ7YTH5OBXtPsar4luT70YEq37WOFGu
qrK3Xy1UOjZFP8TnulLSu1oZ9a1n2cUzkRZyW05v/ujmbiVHpcX0pYvm+L0lGO+DKosukUlqVbOI
30GCTZ+SJojWYSaq7/HgovJA5iwNeKMqZfMxx16FZksT3SMX2R/cuvjCoj/zq9EkFoXxEnpPk/uV
BSeY2i7+uRidpLDevuSZ5qyDwooftDbQ966b2vvC0EgSgb/HpncYv5h2gY0N71ZNCb50vBA6zfIu
QaUVLz0UgnWJR8he84riRSVVBd3Tm9elGZUvwzSo9y1uifzuihfZwxrdfThP4kFW2bXXrBPXjQ6y
/xz21q7KNOHLVoL47QV5tEd5KVnlRqOP1U73KEttZHjwjfAxkXPHca1sbTyVkYblZuzQKADBll9l
37HI6ksWWzC+Y8XATCfOXghdXXqRF1+NGIy0iaTPsXZdsLUzpI5GK75OwYSaZ2fypcDL46NUv8vu
igY2aXRZ2MsiugxO0Q5fCqOr9jjrNVtZjY+p35pJBpci0w+FHlUbOWmvWMeCH+OLnbdQ8gzzAIYs
fUoLE98eE3B34/T4UxV9wKuw4l1NNPmpbEEZRVMPySsf0rUd1t0eFS+FBOlS/j8Ovk61XO0fJ9BC
XECTtkB9ZVFsaGH2o2fxmmiIkXVaaa1kfa6Ns1+Gg3HtVufjL91aV/zazWaxdFBZJ5+nWFqCk0T8
I05bb9U4Gn4J7Wy+qzjv5uhBv6mqF93bdhWt5uUhyvqg33lwMzayaFcWeXgCBSdZDIzXPrTbt8io
zcuYhSlpTCbrbQsycYfEYdKvbHL+P2Cz+6qeE5wA2HSXaJ731TRwk8M6UX1CrKXfjmmr3AVe1d1B
7na3Rlwqj8mE4FsEx/ur1XcXXY6fU2Sghrj+o8yxqBiddkChFe/hMvDyi1NO3QEZ62mfBE17n00K
qsJYkbyRIPozS/roZ6juLd3gPipNf3WFO+JGw29PWUhmSVJpO5gB3bGNZtxa+9zaxGh/vqjLg4Ld
+/hdsRu0rImJ4RfZ71NDDfaTUod+2+jGax637r6sCELI4gSkbJ8qaXItYnJq7HWvSa/FIeRXmmF9
5qtFYr4KdSRbbuQ571eKrZWMFO3i2tkhXb2vMFK8ttp12O4dIkLXsVHhsM4TEVaDy9jSJnvSTBr2
j8tdQe/JsI1T+mtrZkEk7VwVFcql1fPKeB9qynRtFV6g7MJeU6+ts0iCHSl2yBjLzLVDIgRLcOPa
amk4PVs6guNyqihWjZ3aoqMqi7zbtN3cNcgWLGPzcZh3uhVgmrJcV+v1cYd9G1StqTk0btnugyl/
xXtoHFewLJuzPPDn/TxLjHunmcfT7z1ktwjK64pEntjJYlNiMpxHFqZJi31kZuru2ZtbcEZlcM/L
13AQR7HjbRUifiorZT95CIvkuxODLJUl2Wgr6E922bBNlvG3rokgFiUScmG3OnnW6uqLnmNpepu7
wZn1zo2sYxMHvPFktyCBc1uhlePLibWMh88qhj2ewbK+u10sKLAfqZTiIWVD/sv1oXA0iBzlyUb2
vV3M0dOD5Tbl6VbfhUp2RLv6TV75Nnec6+6awJh2ncN5DhwNquhityIPSozTSuThkj0trLK/qoWI
rHYlyzpWGX+fWqTS0G9BcsBQMl8FYHG6nsqubSmUVdTixydb/mW6VsQ7PQhJLSyXnJZ57LBjVyTL
5qS4SIx4+kZLXNZm6OB6g+YdqpBvuSzaVuqwb4qKs2p54VuNh5us10bXOFS1yjIW8NWH1kAFsxvg
zqCczdeMaICsTzNvPMzRCDlQTo4tDzkScIXEQFjQaqQC5KFsE+9ULwdZbFur2qoBRHFZN1QVSWpy
/OVK1VWTyFTinBOndc6paPzOM+Y7XsImsbGlwQ6cfkPgi/dKmrPOlh1lixZj27j0jpaxt3p55gXa
5zBZvI6tQ+toFmiufq9Es5smXTkBaRCumZ3lYTJjBKuWgzyTdTEJIx8cdL3+rQGpcQiIy1jZOVH6
3aSWxfG3etlDDiVNHmxrlsvXK/7TxeRYrfa+E0BcInOEfsUQTFt1sUeclgO4rs9DKQ0UBbSSgx2q
m1oWb30GI1TXqqcMO71xkpWlWTGG0nV4cMpM7IYoFG9xkD5KSsncBAlfi/bXHh5g9H/vEShV609z
izysh4Ko17UEr9owP+mqszENvHZvVY5IEEe4lW8jaj3t9kZRnaHHZCdZf+3sTKrj9xmOdlbXtQ9o
zcNsMXHsGImdeKT7amePLVWxqiarfbhWlnmzA9C3CLlSVyyHphbxhj226stprg2ag39Mipr2rC42
Tou306hM6lqIoFvf6hI3cpxruZDeTbcmTUNOdSVHyspf2mW5adDC+G26f+w4LncgW+RBzmhr7mfd
rcivjhe77OPmFY4w2xQCmu+RcRlXZTiV5xE3RjI7RaXeVXBTVCOiKFu6oNE7P2xruJX8lbey0q7t
xRRkMhI/rdE+NYbmqYpVniV67BxcLyVcMtTpo+5+yDZZA+I02TtEHte3OtvCxyPOYdNpqVU/RWAF
noon2V0ehOGxbFdd53oNWWdGaoJoSNTs9cId9lqmgoHJMnEmGCfODbGPfYQKRBUU2sB31+UoW2Qf
sJwteOweHeelt2yAO6lti95AMiwT+rGw0r55CTIMf60KKzzPDZ8zKx6/aBmY9drKWvLQFaZ0IgQg
kTfTcaog1bNwDB8Q0sSgUYGBmbJ1Xg2ZOf0B0X4NCWUIV6IbwBoZHpglE0EBEXcvSkASrzdqpDsc
pLdVkSYHZVl3wV0qNsY4jS9lA5g8tlHW19z0cJ0Jo1OCKwGCjx0/P5Hll2DOEFFtyzvD0snjOpMo
yQ79VZZn8tDETbE3GwOxpzA8238fCK3BfR95rGWxq+9Ut/kiG2/1v/WdxypasG3/OMdtaJS6/RFP
vo2c+1Yvz251c+nGpxjZ7OUOfrvSrU7eTDojveziQvh3Vzc3411l5whthVZzRhgWo3onNLajmzWb
OpnB72ePngORUyla96XM9YcS+6V7lUTqS9Np82p2WnHXD5n3Mgdd4xN3cfgMaDWbwd4aLP83+lL0
Fi/dWQGCI2dK+lrDNyb6JhstpIKeAn4urLlPdWqV2LCF/NTxXucYLHK2ZKDAMsiyPEUmfTiCaF14
H6P3mgX4fItxuMgSVM7nLFeH+2spMglsuePDtWQ7+2wu1EdZ8lIiJDa6AbnhvIM/hzY8tPO9POgA
YTd5YKhAFKjLK/OzoQZRieWK625a1epsGP5LC6Iqq5An1P42Q4VOwH0SRrtcxJjR/z0z5Hhvkxug
Lz1MOKE7ZeYG7TH7oQV082AWTrKfTAdmWV8CLVkOBlGRc4b1vB6wG2FVSl1nhDujnkeWp5Rk3yQ2
9VVtx9DVsfd56DBNSpTxpMbT4GdEtr6jwlNp9vcapT1fTTP9ZCilc5l60mqyoYJtjm+n+qUfLDic
c/snhCx3NzVtccwwa0AE8HaaAM8+ktZt5nUS6sWx1Wy8u0YlOGDpQMwZQqVt1eVL1AMD5w1fHwju
lS8ZC5xdjRW2L1szyIXnesjeCEaLdt0N88rt4uapXJKqqMzMK8vBxbEPPUwBYEhhK9Ll6rHRgvl6
SPPh1+J3ZbYzhH6V8I6oELyU5SyYi+iXomz4rU4s/Uo3x4JWDtHmdsOzxdrXwIHGKCLjMWXRxonU
GlZsnDxqVg0Tpmqq701vv3ijaryk3WjuU8cMtqLsg3cFGsEIlOZ7NSM5mvdTe0nUzDiPZDvXVT3m
92Mcqc0uDGGi5aC80MMYgoPWpHhFNnrwoC8Hdk3VZViIbAnh/g0YWBbpzYBrDI2yG6/oPwlfJ0c5
hzxEdgwIPNxCSwWXFpkz3uZIGZrG9NUoS5Q2SaTjCtUlu7gHER70VnRJ0HG4FFWE5msT2EQiKN4a
oqWYmS3QJwMTpluDYlvVWQG46VQ5yrl543wYYYDWclQ7dzbE4veh+24v1QEeUIduCQ6SJahWIJjD
vQbXFQWsQcEd1VZOkIfNzRBmJH6WBlknWy2NbS5i7fQBDlut0SBcKdns3HstCHHXMePv6iSemqpS
XkqgXftmNvWtqHLlI7eUteww4bDtd1VqnuTIIAeqI61XsBl5yjSV/O6nFURrCd52qXGf2JZ+T0Ry
2IaZgoPI33XyrE6iar2EM7aTN/VwCNkZ9dPo8sVkrDxYtdAvXvEiC0bBA2KVAfo7jIXzh1NPXbph
3S02Jgw+/zaqWsaHRtmvmilwdrJB3koA9gELnxCR+cUV24GKr3RN9Dbh+X7fl1q4IqFPwLmep51T
Nc5GdnMDUgS26fHeXVr/36OsPq5eO8yXFEPvHxAn6h9gIyD1YeCTTCbpdKvv4pxE8Ty7bAfpJhtS
oaonQqwHOUjW8/9F9KEdlhCXY9yT7SbCPrj2u2qpH1JUJ/F26A44fyphg3y/5pZvTqPYfu+BrzPC
qD00OEbtQWYZ91bZfI7mE/0APfzTCLs/mS48X3X+pAKgs0jTRBYuTnGAoedNGlA2tP14n4tU9XWh
AQZu3POkoaomFamSXt+FauyeZUnWL1WylzdHwe6a+NXzAsCfaUfP5aQHj0r2BEgYystymLFk8pNq
jLeyCFx0sVGupl2VzAhbut2p0drp3pozhCzJuq+hVM0H2Rg747TFhTnfyFb8bse7LMeHR7bWGYpe
Ezgu2SirYFoAtTWne1myAmIMQXMK2N7kur/4TYvFTqMHUOoLAOlrWbz5VV+NbmR5XPo0ldKupae1
6rgj3GhtenZdZDt1BSNTlrzzswKrh83E+DotJVml6vobMrHiLPs3fGV32MTz1ll6uMCIHvvIJIDP
ZB5kCkQ2QIrp2Ojo8QV7LJaAI0+fUjxOqs3q0YzP5KVUnxsaHpG101nYrnhuPo51XwKu1NP1lE34
7Sk9LgHdR9ha3kN6tHnYPDpwu8U0kW0VmbMzia5vXcezt2YhPsqkVADp28o6Ij25Jx17QAg4fvQC
Hu4aHMWvLoFus0WhWdNNA40Lc7zIM8UCblSVCDjqNn/WRBky7NvLRfTYWxN/4i1NKJbIGa/kQQ1w
O24C03cLnShuuiDJ9874OHnLishD2jfk+khgTMXR0Ot5/arHsLyRzzjy+x9XwNh+FEjsPZWqER5C
N/vi9eG3KAm9XRBr3v5/2Dqv5VaZdA1fEVXkcApC2XKQ7eX1n1Ar0mRoMle/H/DMeGpqn1DqBsmy
JDq83xuySAHbYjvMLJnwK1rerGTOD/bKZnDb6ZTKmv8V/xw3IabYtPwZO6mnGiXiXmB7kEWwzxvt
tTe0fzxNd30VRtjO7CPQTsXxpUGBSJ0h/oxxHwwjdw8oQUnmVEdsF54h6pPnqdifUyf09UUgAKIQ
EUJ6dhCe1lO7o9IRjmPPvKzm6WWCtuiLqnvogeNjEPvfmVViMdsYXRhXWrOvO6XwRxOCqZ4PAb6S
EJ2S75rdLz+6pj+QX3hqF+vRqKV68Vq4rUxOQ+glsvS1ZP4b9T9kifsye98/WGHzWbTfcRk8pF75
bSggk+h1jxS3etFhq/mjJFxeV77FZRZYsmFaaTrix4T5Iy8/8P3aG3wypUdo3uS0f1SWCTvLfEcN
0JyhHLM7IezFN9MByEBRxkBfyhyClfWPnugLhG/WlF5SiYALviMmDeuSCXYuCJtq6uyW2DCrl5i6
nZWRUTBV/QG26A9lLMvXPvrbYKF7QIT2poCOsk5YbvUEgFQkq+HUlDN5LM5O1fQbfEz+k6XBlQl4
AYrk+CdPY3nTZoMwtPy1HwbtzXDOAwzKQInEq4YuZFfhbLCbGANAPM0T8eI3c5nOlVBJ4sqK29iR
+aQhkQmXjC+DQu9wSOCTnpP45DVd6OiEJ0aVJCLHHJ97LZEsPrvmkNiYDg5D/wT1Y2fKeYSFbJ61
ylV8NUkKmHb93VkqCpZztez6qJRnkY4n2cPNxWqJ0iz0daVXj+OIxqwyS4iv8LqwrafanzhEqNSU
ibqetLiBVIYksm+uA82Z1BzRN/ah6xO8MxM1sGFACqwXjsuCjsEkAsjXolI7sy13g7FXWLpH8gSG
7ZtNN8PiUM+pJ9CHN02ih83ctOc+wzj9cXvYoHvL/f86t+gqHWVlD4dW7U9VDdAFO5Jnba+ibac/
XyAmIyiNdL+YlvGA2KNE7WxKn6j3CR+NpT0LL9H3Vq8+qnrdnCGSL9xhiUtcCvvjXTtDMun1+Q9z
lY1MZvGeW7G6ybMy8Jn94rOtY65QxkFUO2RQ5e7vF/KcvqcuG7jZaRK/1H/qtnMXUe/r1PROMVrV
0EmHX3XL1yO85ak2bQx8a7ybqcBX5WqSPXiPMs8S/IMJXrXFa5ksTZj3EJFl/6dw8CyBqOtgm1rX
4aIk7uMgo1OxuMo9wuA3mpOLZvRvpdVVe5xLvndlroRO1PLlYeyI+8/woNpioIRPoVprq3ubDP/E
0uxwMkzsQ2ZTUKnHfh8Nsgx4v9mlKKaDl/CBFDWeLXphDQ9NxYel5eK1GKnr6w1bl0gcsrTYLwDK
R1u016KosPbJqrexVgOxZsOQU0lMFJlpVDSzfVdFV1njKpFxM6ra8FRH2keiO0A1rbyo7DeCfhmG
EOWidVZ0RYDZZ+YpF5hcyK75K7Sq8smkNlT5F5ee1J/MlGjyNicwNX7uSkM74tAr497a4YBcOe1d
zcV7Y6qJ7xkTW1+3uCWOHe+lMeIvHMNNlV5x0jUWCZmbfXTSW/w+c+fAaa91l/uuPdu+8EoC34va
3VeUe249lEUZt92ttHrQXOxIMFNDh9UJFU/Ktn8D0099MVgfRhWjyAJyehSqdxxzPE/c9lwp8x/P
wf/K8r5bY0H8pzGeSipPfiIoFzM5T8FsQeerdM8NgKGnIzuvnOoabjZ50VzSsWMMdidzT3iG7vdr
0qeRa+8Iuie4q/Jqzq63S+uB7IwMcaoY08t2GISVXqiOXvJC2kiH7QIa73B3MwQWIEt+YSt+38m/
qWG9W+P8S+odNbDEvELGvtSoEJ0ZHNG03WaHD8K3lrDR0CnzV2zFrdvEdO93MpfHOm6Lp2KGh6ck
/bPoF9/sizwsWNTtdIRZmGKlJHxpI1zawg56jWTlRhcGhkBudpSFG1+JpYlw+zGSy+IV1ilipXYW
Saad09FAoZmUy6VKs/FYYoJ8hRpuHDQh5ochKWIWs8haocc0+2EkGJFakxbWaeY8FV2chLF8aHpk
PaawKaYSAIl3BkvisiHnMMH8N1hZkEGXqdTNTSjxlhDWq214xAUuonlr2+Og2OQNlKn71lG0D6Rj
9bjtJ3gM99CAjJlIJizy1W9Lw85Ja4bqQ2moiXpZN51qy7R2SF5bv2O4/JgslD4JupYPZMUd5GS4
D/BUSf3rhfHBBEayIlKtj8nuezJ8hUq2pkV+BrjIR4whis+wPn6Ap7Nhy5rhQ/OiwS9gSX14FlZI
1uLKj7hiiMDHsPlAQjZhqo3FW6wYZwIH9Rv+kx6AhBPttmYqFv1WKqiIpuRj6bI6QJdkwumOu31j
TkyypnlObPbEUWwOtw4T11vL/3qZXLmHcMZemQloV3sFUsvcsR5Ya4MoeU/KIpXXLuMjG81gsHmX
WAxlWHlPIx7JmML0sbGioLj5QI2C9huToGdPphbYUMb3qqq0BKe0P9whp8SMNwga/+pOTWfeD/iJ
7GAK2QFpWIY/aEb+2Fij488iM8IMCNg3rOGgV5lHJnk67pf6NmTNfOzbNLot/C9Kal/hLL7lSSSe
AFJ7H08qpiypqI9YoePoVy5PtjkzYVdyDgASYNfh3E1hip2sOqR9gJih2xtrCGpfpgGK+OzRHvvq
5C0krWLtSAZLvfxT9RU5I9VyaEjlC+fae4ccvOvlmCJ84f6PFhi/c+MK/hUbbgiBw90CW9uxwyhL
Yj/KAVpbiQ+O4OE+TZEMiQiPL23Mn2wlu+nr0B3nAFd20ctdj3eogg8bE7dA+AAggBdrZAW9Vzi+
WlQUIpkeujSyX8baA1S3in3bG7U/VoAalRe7u4wAOL+lshy2SW3vZlcOZ4w67IdUaCk/ugXeQgtc
ppkMqCVL6EenSq+l0UDSNa4z1nThYM3pBW1Hc2Dhb/HOHvFNa44ajhlCaaNLx62KOVT9y3SWniA2
YR0HrGiSJAVCnh0t7LqoOlSxyAMzfWttrXmK50n3QdT+YfSmwjyK+Vxa/jAPtZ+0sfJo121/m+xJ
8UvK9Q+tGEWAZzP/uOqdE6I3ygqYJ+vkE2g35IYe4k8lcaAsLQK0HU3DmR7PSx9TWlfVshvyxj0/
ienWtVQbiVH0znHkkphauA8YuR+GWMn9wVUfTQCd0LDn2dc65dx51ZsQtnMtO+WPnPiiJkszHsy6
KcN2zn63Bvwdiak4yTlPVS/Taz6Mk6+ks+NPpAx0zPu4QjCtqHZxJsg7CueI9CAxoJTuo4jQNaw7
hKP8MSdzvJgR9K2pToKkn6ygFfxO+lovzooYkIAaAKPzVJ3ceSAZxK2aK55jN1WypTKgihhEIupE
bkCWZUUmCvsiJ49El4nFkyaH9oDINkwmBclaI5ZjYeUt1Mr6tWurZ0WF8IbBdntw2va7JnI9MKRm
cofl3Hye+bj0Eyq5JT65MalFKybaD0kWYgfNCj7W5p3K7qP2EnFGo6RSvVr+aVsDrhzLgh03BRoK
ctaDZZpIH+q973lUmn7nDGAd2DRNOd7Qrf1IqXS6TZAM8Sxq97kbvzuY1YSTp5NmKvJwmWKbzfDA
BzQMYm/HkRoKJ38nEGjaNUBmIZarapgnsAkrJcZoRa+v5YQfVhsxRRW2afgOlnB7JR2coCvSLhBR
cgCDy88Z1ru2qtsX1vhXwi47bMzTJ0PTlEPNjeRH81MOgWMsUvHcsp+NLQrNhkvdRKAr6ZqWHasq
dVb67OxqI54ORW1ruxSCjS9c7GTTx1hMFsubdggKGJI7y8meE09cbMuVYYdFLnXrQt0PyPGOi6N6
KH4xOWEMR0ozZMW+x/h96e0KO6+ULAb81PfRrIat40ofuXK+jzyLkSQScYjL03cN352w6dvxrhXA
QgXqm0bXifryPDJLDYy/miiddoQ/3vmqXDAW9wfwZ74XCkkXs7FzcjgyMaAcbH1HkmgiMbTTowKa
zyTeE/AZdK6BAjcQUnsng4Elxb6xcDBvcIKAHV51L02OhMugEOhR85cTDPp8MmdfZSVt9kSDMf78
xGZhvIg0f1aiZgkGVYseRGt8t03q8MtQn9M+E6dyZrg2FehcFdWM2rk47DKRnl7I3t1ppNAFTaPh
iFRFSOcieEpZe+70EpLXlOPpGDd+hMHqQVXYswyNJT8P1gILwqwKopFs6znysmWPRpMwjAxBar8o
7NSnIoUI4DUnIi/78zSK4bw9+jrEttmfixTqFJoaZmoHuB1++2Euc/fAl1ufjVytzzZ4175bqtuM
2e8ZS6TlnBZs2jx0ScH2am5HMaDPp0NDgREbmgvohesD9d+E5slz1pTv0i0AUEpzlMclKdgie6ia
3XzGlrifz6PR42XutGTh2lpR+JaFO4temqdBWQPx6sM0L+WZWaRkEzRFodVX73YCK6Ab4orXB2pp
ydktzCpQkiphL+VG5+3A8pV1aJLdLGD3faSo8rz0Er+s0TpIhsOzVDO4iwnLUr+R1Wuadb/aruw/
P6vt0fYxJYuF9/kcLS7OL704RGsa5bbP2B65a3ON5uP73sm6nHjTHOwpGs92/IaoqWagCzWs/tld
UJX1nPTdKONSC1q1yU5dt1BwX3bamD1ripeSZs8/RvHNwoYSJwhW8G0bRQGD1PoGmseham+ZwnCB
hW6QZHNU+IkaRYclb45j22CsUJKKmCansUOXqLBYgwY7GeftHWDmQV3YWd4o29XkVRjuEmwPWy2p
2f5Ghp90kCixCkH+/VqVHlur0QSvIZDqDNFBPws05kHtoGNrfrpL/hPcxeWTjfCQG3TLZXdMmwws
YlATcdq+q1qfqrNcD1tzO5iYefAzX7/K/+90RBD9f109Ol67n0cBuFgetHoMCFv+zuakD1oTV7jQ
VkwMRsrsODSFR1GHC+Ka/O/KTTFLn33pSfiZwmmg3HEYYPzt59+CTAkqgJOmdNco75NTrhTYuT/2
xATu+2R4LqP6mjEOnHHJJiGtLn5gJxcDlLfItHoyZhf9scUbHjhccUMnk4oPMZpyQpwuL1FTlIzd
S7HXxvjZoSoWFXdy19+k6hqHYYUJVMsqzlOMTaSU+mXWiLY5IERw7r3kHvYGF75kUb16mwyS+IEy
Rkg5jCelsjNuHXe+iRlDNstRWlZN4Iwe5g3NkJ8jVeDL3SksqxBjXfhoTnjBKJa/UHX2lQmSlmvo
fubF5h3Ho7Kus7NXLb/5ssmngbR6MseSbE097XYJJTJ97LzbKBbjAKhcoxoLUrYQO0u21aNaIGoc
2EYFIq9Tv8/j6tFKqThjZIVpf3lAaL/sqMJ4XIXhszHhbEvGje4u2Qesf3mJytQMiEQud62yNNcM
4wxDq5T3mmF270zSPeXkEj2TnUlN2lq6X1MmDs7SkT3fmXfHEdWBW6A8RuDo71UZ4ZiQKj/6yKwD
7GkHGKMivykq+57WG8I6T8SPuE7eQJICErjN70MsnjFEdf4UAjyNeUEvFfsxj1i+lHHa+FIlts1s
7Z8g8y5YAGOUo3b9EbDkhdIgGpe+QWgFWrKr4jY76TjO75zCXI64mC6HhdLBDpamsVuUrg1ZPu6q
ekwParPiHR6IVAnS2onevkH0J65QDC8lehIjrZLvkVLbKMEpJuj3rFarVbyShKphLy/tqH7vWu2j
HLsGd3IEk1T7qcOQ1ZK6qYcP0Fju8FzOnkWaFYhbs5lBKuzmIr80RT1erBW9m6H6joZsjt4glTei
r0PhGUCqKPZ2UZ+HU5zGbzAFfwqCph5MqSuvhmopxGeoY+j2BcxGq0r2uZzc7xL8Wnou3Po2mi8A
n/EuN7FTGqggH3Hk37k4uf9ovdEInMzRHtkBGCdZJ+2hRXt2T8wO1TuV8D8S+2DLS39LAolZT2vG
s1fl9Zo9Yh49YxDPRhMBbSii/JXXf7AVSKiRJrW/SNu7wzaO9nHiIBhuFjK2lmx5BGL4PevdaZlF
dx/bzn3uMbZISvjMBE3LA07gDEdb/TvnzZ63mndGLS33v9qfp7crt86tvR22y7+e/dX3/77Edtpe
om2cx6xMOcUgn6g/1lDjz4fVSNzx1t4ebfPNkKhctLX/6+HX+a/Lt77t8D992+tsfbPWlTtDrSef
vV2O91tZ1kyq60PVYQkDnPrvXmMwWRCs53MFym5IHtu/2p9P/TyKmTKgYin7OBPNeTvU6zQ7mhXm
Y1vbbOd/t3GvZhU5pNdq1uMXS1O5HdzCCCARxS9bX13YjO6pOR62vu2gok1XkzG6fnYVdvYUM4x9
PakjufFk4ub/2bedKNtFUt9ZvY7XF//sS5XW17RBPX31seMMMLM3Hisz18LEreODVWM1XimNdVNr
U71FhZcw9U3dD+lq7wVE5LuuKtN5iUQR2gQQPVfzwvYpnn0s3qrvCYyLQ0oA5JHCCKpl1ImE7O00
3Rt2g8zBUqLywa6G9mqm+cFljr2Q5MkSacnyE8qxQ8aW/1Ji2XrA3OWtlLlzQ36ohgrbLoaV2H4Y
uyllha8+ZFN3xgyluJDeK4jUgcgNi2oJDU+zCT0p8I+rlh/CwXaSD9q7A+g/lJ1Uv+O3Vu7EaJeh
umhPlJt7tpg9No1VNgUt7oYHU1ZUelQMmTQdoRxL7102DOpb44wQRrtsVVOAJOXkQxFBFRsfaf3b
aPuWnTKExj623pfRrHcF2rmXPMGkoJ6qn2D582XrkrHe37y8OG2t7YBQON63SL932/VbX9frb541
yOvWGpJqocI0PXTd7MFT68SuKrLxpRRRiQw2GUMlHseXrS+pWOxCjrptLY9UzkvSFH+wofnXBcuE
VTWoJByU9TW2Q6H/TUZLPG8v49VLclKJLvS/Lhh64h5MReanra/hvr12SnTzWmr4c7XDLzF+0pZC
JcQzm/eOG6/wBMP21hdbyXNRUkHduqxqgHWbV7+2cX3rSsZlDtRa0w9bM53b6mUGFf98hZIIbB2i
0sZ53Uiu0EGf0jp1jmnL+Iply79Jt5+XtAvrcy369tX/v9cB8ZfQIQ19v73e14WDltwnqnHsbIox
wMGpesAy0DwZ0+qf0ySTv/Vth6FSq4duPcSpAp1Tn5fV8wlpzn9OfF2sZYtzrHX16atrezTnUfXw
1eemxR/Vk6x+ZOL5rmzTh0qnZCwI6/189NVnKx0kAumdtysUKkyfl5Vxkx8VHTJMp+M6ntYmYShq
0b3FAEFhxJphvzU1URWkIfTorh2rfRNRtJJ8VqxwvTgZRXFMhYBUvTZH0dckBsMzwaqJvZew3wwv
h99WmSDMa9OkqH7UW5j73djbb1Mpx6NQWLFtZ/OpzY6drOddbKKVHzrbOUeSRYmdgc6piiYwScvt
V2co2YJ54n1rWYWW3dc6wdZK3Mh+NUwLl6SueN66qj5mNVHUy3VrwpgyAzIcvzf4POz0qfFerWRQ
sARLlNDyPPdVY2l0VEsWdVuzwuoF/zUWOdvFBsPFEwqGy3YygtHx+k3nZz0E42xwX9X1k7q+aNax
3O08r7xuFxJLzJpu7klGIrjQ3/pGZp5QtLhQeezvvaQeENEw5U3bxLbNTa7uRMCdaxmnG5CLBIat
L0cnb/fCGXK4n3FyKHELeY3H57qWxd5TCIbOx9X3crTvgAQWxV+tDytYWW9KNoBO5eq3Ps6Y3eey
eLO0aWadzyhHaEzOWtxwLkuC3Bkf0fxtUCaKLV70jh00ERwT5s9ebx62VlOP8tUxToyOSWiTZenA
Cjo7uu4h38qwoi4j8dZOIFl5Q0kKGY1+1MrYCQQ1gRXlc4IBpkuY5Ga/B8ZasTGX5Xxxn3ujDEy9
iI+evsN81H2y1zyY7aDnR8NUHo1Sfut1hSget5kfedPYcFQTeHXO3kUxkEWmFI+D2K6RGup4COKa
Vf3oyuEpihr1lSTDjXHjS9OL7gW4VtawVleVhs9n1mAXrYftkVjXGHZlPsRlnH92aVOUnBVjeEnb
/Fdtu8axJcbiJiz84WaWuJeiKT5Ye7e/XFPchqnQ/hCzsc+81mKz9NjOi8+CvKSG3XXQJazM9zBX
/hav/GtRSj8mG+PNTNtTApH3l1ZgDKc85cSYvOh2dcGZt9xXGjhtqaRl6I5pTdE7+cairzkMLkIG
0XkCf/qsezKHSgIE2MkvKX6o8WIfvFZb2fmlu5tVMMIyFRXB2S6grQoz1l705yUdy9exT1d1YS7O
WzNv8BuFNHFFeW8/Rf1MHaofG7QaxvSUSHPVl6XtHlZwemwbPEIspTwS90SIQ27LI6CfDM1VVs7O
3Hhh6c+fX6hBUqDYQYIKU4VCP0Wt3E/1LgG8sX1TfyZ18CVeGIEMhtp9HOkVad8lrC9Fq990p8Oz
tiifLXZrb8Pias9dq++3c1ifepeeDG1/sn/3DM5vpnC8e1Fjz09ExttgGTMp2oQwr+cmjODAmkk1
XVsqfosvzQByv7YGisUvJUm8Wws/4Pql9bK9iGrrrasawnbL4rCd6z1LfXYiefxs1Wbz3I3LyVQz
FVsL/Zg1+XIr1kOnjpcl7XTgGlp13w77wVVsvIx0+zbpmsOedy58EB08A7ZOYz2TWswx81xcCl3a
N3XUOBvN3RKaSTJgWLu2t1PbgQImMU/DbWt8vlTRtBZF1QoYtRjFcRwKYMlWEJjmWlIgGMI5bGtW
6x+gCGDz7JX2TNUCOhHNqdO5enHV5dSL+fWzuZ3RZD2cEyu7FfnwYVZpdSpAvG7D0PzrgAOmE5Ir
1wT/c2JUvelB5618XdsZjmb47aQ1PgRyrEXWV0k6wKBJTzEMMKP40cjcaS8GxJRarsaP3EmIBOxh
ma9rhtHWt13nEg30uDXdxnxCcQfKsD7/q39pWuyLpK3gyxhLlnKRthNzJFCccijTroRgjMRyzGuK
yGtfYjJ6YgQUQ+ewu9fCKt/qqBG3reV5c7RSK0kkX0+OXaoclNFO2UiX/atql/qDTe4HjJEO0gtX
NNBS2Rzft4aQ1Jjwq1+uW1ProHIgxssPW7Oey/QUjR7M4fWZ2HgWj8uYfP7hrcu25iCRefyytaxi
BGId8UTZmgnZ76FtrkD0+nRhW/UZLYbtb81cd6wniQR3a23vr4v1Y24X8ml778XK85qsVCFPc33f
K7Fo1rU63Jo14fL8NEvSbrb3ZhfYIKUYQa2t7dWSaHjKayBeCsuU1iytVAOlaeXZplgAkDw3jNVm
1R5Vm8pQTPjnmzNVs5/GsfMDAvFF8ohMOu6n1lr+glu8zyCh3+seuQhFeXEn55upnqWhT0ZnfYPB
kR/ryo7OnbGISxQpyZE6ZHmsMPF81Iv0Pcee7Xc3Oy/mTF6749a/y6KyiVzOprNWE2rsprBvwH6S
3ycK8S0IPhsDLXbTWz6VKUycOL5QIj2k0/JqL6XhY8cJfaPO7Ydu6avFLxqNnzd36pAXj9tBse38
ETQUi+zoh4PDYzBkKNDdsaGeFjcDhCuo52joVDw2e1QsXjddIMsvJ9k2P4nNVE6WVsyvVt/ws5ue
NPLg38ld+1UubkCBHufuOtoLW/xp+iJ7TNIE39rcUfbI9NX32ko1Fq3dXnN1+03YB0pi+TdjWca9
oSRp6Cr5JVa8XyzX1bMpkz9mUv3sJ2FS3mmcowZjlCqbS3AWRmOTTHMcmBA/eMLI/hkpEuWz5UJF
aihWOtzYWTN5O11QXmogArxU1QFEPqXkR+h5V6aEv+BOTJVA+9YssXe0PCqfEN/zsBHYY5oOZKUR
LnzbDtHV+sdF9X0bS+3FUNszQvTGpwoV79UKRMzC7hLgZQLvVVmbS8d4nKZ/dBJPjOeqs93jXPTY
H04QlGUAzqgcNYW6GpqmZo92XsceJDLOv6B6qLccBGyHv5K9K+1yzZFdTkyPWGza8femcOV90Zm0
6dIfHQr3kLsdAWLKQTEncZ289NdcEro4jXjnErX4d0EGU3e6Rxpg3AbWILpnirfawWoscY6tElQ+
qd1dXKrGO8zPn6OV1n9NXDCpBf1J+r5B/C0A66sac4ix630Vk7oTyX3ji1ppyVMDS2VrbYfG6rQ9
wnnAsfWK7RDVOkyXybtEiFVesFHRoP2lR7gRYUoWw+Ogmep9prQaejq17q1pYaR4K1K84NeTA+zC
+2ggxp7s4bp1GagPDk5iN7vWzbS7NxgdLE8IRGtr69IMC8O3Ls/O2xPW2edkMDOzdkmOlRatbp91
f58jKK1mUj9vLTKp4jB3IyJ01pMTOxvq1d15a3m61t8TJYch4GBJv/XpZIScBq+0UdHwhO3AomTP
rUG86PqE2FXmMGsyFTYCV7CqTp96nerDelJZD9MI8KcgGjhtVwB1j+eowgXq6yVjNz9jvpp9vuci
Gasg8eb7nAJ3zJam39uIaLRSinNeCGa6qkv/2p2NrzRrpxdH2C/5+LsmE/cVTDOYDWsimqQ0Xuup
/iUyjCa2c0C0aoA5pXeEMWq+2hp5hsrgjeF2bWno8bkhpibYzo4qlR7i161DZD4x39eQYeRcnD3B
CgIpWvKyHTBHqcImi6ow+0+fPieFHzce5t22nrzM8QTLK/Lw/jYPuUiMu1v1xj1bFAZ9OC2nrZkq
Xn/SFugh2yXaaBt3JrDZKZLP68uWMvKES+vRXp/exHIP3T3CEB1tW6P0zst2yNKW0a4dp5MTp85L
hzf6bUoVZOY6BLTKjFFHk0hz2C4GERTPeMmxp4m6MoD124Z8QFMIsflfryf7v1WhRCHKfohRxKa8
oKXTibhr+8/m1teZcic15rOtRYhpdVgaCHafTT3iWUtxiCBuPG5dk7FQzutTlViPJr5vffMSnbWS
G2NryU4Zjp0lK67gj26HwZ4fa8ghD59dqCBJtBo933DK5Mlxuc07vLPsWTd9artUio0xftkOnioO
amUst601RW57S6R7qPQ8yYKlXVFg2Tj+drZKmOVzSwc6a7N0/9VneNkfT1WZ9Ia6fdYSVGV/HLJF
p1Z92Q78jnDwGKhWf/VF5vgmE3W64uijvgxxlF6lZn98XZCxT8F5o20PX30ucWXd9Pmi7TBiWIGN
UGBN9nzVk/Spm7zixhxY3CihnwdEEOetRVCmrfrbQy8XL1pndqf/6tueZrXVT9lF8U6rmwKST+k8
bwdXghI6CAJQqNNXqwokXWoxctxlaFTvMo3qe5TVwGtemhy2viIpwSpTKOairOpgbiLV57cfnbaL
TYOM1gqXYsOE/lOrxGHlDLNh3CfyLpf6pQMofMDvVd6rDJNbUyhRoCIHJethvDi9OfABcFJAn9pR
SIUppdnyrs4yfWxT97Sd3LrIGdMA71vvpM1jfZvN6WJLMfB9jsZba4712ZtkDytojosHGddhWYeK
Ota7tnXkTrPiBeJR1O5NxXAehgyJRjpE2Ro/FpLj9q01ogo9/HCN6uHBGmIc2wU1KXQJP6M+3VsC
w4PMYqdTsQLwaq05Ton9e3FLGGzypA4xyglFwOlWB33XsQYJWlYfpUe+kF74CyzhYEoUhKQRs/lW
7YMfg7rehIOuKuMZxsSbJp3kEDMhAHCrUNIhKQ+DflEXvOY6TTEoLqBOcpVDPunv7LsYbGAv7GpD
vRV9fiKMWrk2fY08dhjdUzEggDOMt7QdU7Z/Lvtk2J7FINz7UljaeaaiDd7RASYalV+Uc4dmylcn
knRxJ6Z8O5MG4NVD5ncLcySb4Qd1eNZE6z2tJnwzIgZ7bkx0j7FxNdtU3SsEo/hV8r4syysVoV3S
afW+sjv3MhSkwQAE8PDrMI84wNtGc8G07BsMi4kUum7Y144gx1XXo9tQ/uZlxBm7FcPH93kMHNOg
clsp2rVgrVpYk/ps5Lzy2BTLxcJwNhaQRAqFyMVMR5M3Z8dWG+VZ9pEMiY8cd63jxNfclctO7fRv
8UR+AIypPowXJBrqUj9b0D+eG918U9KkORa4NV6xSYRXwpwS5q3TXeuqAiXRR/RbSxTEzTxcIRIc
e4khYyezoJT1wSsm71Qac7PLWTewtTKFb5CmFcjh/xg7jyVJkbRdXxFmaLENHZG6UpTYYCXRWnP1
/8MXPU1Onu5js3FzBUSA47h4RXeyqgURGHTa3hzs5ABA+AdSTd8XM9GTyS75lrvVb4HDdVvU2VjB
o93YjQJcL2nbG40QnQTgWmhJMGPvDL72hg3bRv1RJfoEr86sbwaABmdlWfAwmicZUWvLsJohCs2o
Yx8kDRFmyRMkI6KhVV/17HtvK/dpCs8XcZRtGj+BXv4zu0Z1Yf9N5UuY1GiuqZepqLRPJgwPk2bP
dq9dDwn4G6faGnkY3XZ5FVyCkRFGpvH+TiG+PGlXIrc3LK23zFiycno0KZzoFaNeBpgJa6h2VdfH
0J5+uKbq3o5u0m5ZCmxDlkKvYAe81dhbsp1z0Ic4QgSQabQc07KiXlZKPkMEyLdDHP1qshKX7Mg8
8S3vExAryFvVB27onzrFImZkGZ7dB0w52sp6ZGFE38Sgy3Z+3Dx7bgPHzG1wf1ON4hzW9IOxYm7n
oW+2ZceaQJ0/ommq3vZRpN22S+CYGFY6kDDTfBPqgb83O5B6oaYzQ1Gcjr7XavZBkrhbQFmHqAh+
Kew8oMQQoSjEUsbP3hrKtxZZcz7apy7Hxs5x4TTpAXsg6gg91WN4fBc0AHnmJ2Yk7ZZ9z6o077E1
zza4AbymsRpyecdaINS7CXLxw+ixwF7r3cSucPAJYRU+n20FQslXO3D4Znw7grzcYJvFqIJJYZeo
cHjMlsXrOQ0Otreoz1b9r8D1MwTKDOCNrp4CYjBzgIf+MZyxatQhzG86DSpT+3uANBgB+903HnC+
2nZYdXY2Zt6qW4Smi71adCCUOwUDFk1VkI9ELyYIfDYWSvd5qqZPY2g3tyw1Ztu5mxBFy9oH2Muf
WGluNhZ68mdv0kGB6r51dmz3ovi9d1ES371YC06nirvvjevdlhHdrNkodGNpVZ1mFJawUP02AEQ9
Vl33De8DA06wHeyVMpnuBryKbh0Wj4uFQByk+nPquDfgHyZG2aPPHRy+jczaWd0IgC/F8V43On/T
FJAosrhioaINTHbdSutUuVWxsRK7PQJdLwDFeRagGz4GB8jMFydnU0ov0NxCOva5tDqXVZ5C2yVx
fCyn1jz2deV9Sb0XuEyd2vo/Z7vewXnnW+otEBnlZ2T029zKgos+BvgjVmqzY6bunXqAZ0cLHCi4
E7akFJ/JWwfh3rEKFj1Uc8eY8c4breExHdAockghJpPsWzN4yTPFvlmDaiica9Jm5H+2ayhi2Hzd
Wz5jR2+wwDG6GUDPyvMOfuB729BDfU2j69syZd7oasCr6JvGzVzHbJsy+viV5vo+D5Lpos7INyEU
9aTFwW9rcYiCqnOLbrE0RmZnfIiXYBHPMfNRu1XNun0a+na6b+Ol5ybllUH7VEcMdas6PZaBo4bb
1OExggk7Ky3zj65PGXlY0VuS6ugcmsWjZYz2Ycwj5t9L4Lt3s9fBQ2u1eN90T6nTJJeQ6cEl9Z1o
ZxQQAGBjRzeWbT7pgQF7wxtpUdg9DiCuWN+L94NSP80YVLKwx+SsWwTOtOwkGDB72ZGGKgws0bQW
rysQmH8HSsd+UY+2aeFhl2GESGr5JUiNMfNallnwa3CQPV82ApRZ3+s+tq4YbsGRwAzUg2Md9KCx
pmCYmHH6HMvSyC2C0mcaanHTmNOjGs4j1A7f3o2o0mynJYlMwbTtTR6WmboAzZwwhVfSIT05a6CL
PLO4AZFxGiYYKcCV7juze1Ja/J9yM052Oiaa81Ywc+FC4LfAn+2dYcrhFMzu/ZhqGkPBLnvw2Jq7
xE31NgM3esVrA7Rh8T0covRVzXGJ8dpfbuHTuGWVwFmWCupZZ6aT0qAcz9XuJJj4hAGw8pSdL7XR
AMderZRQAezpgxSY6ty8yGlwrXyJ6iA/Z3FJlz12zg7DbuAhbCkAgivmbYFiWuQUNu+FvTXp8u4G
DUpvDVAA/7XhkDRcD8kR/y5mgfWUzOFbiBQc4qOHCWu5neOMENwXvBEA7V2i8XTR/02VbdrXf5jX
tDftkB3rseYzCSowcbC0VhNIQi08zro+O+HXIi+Nz0jIo8g5ftKTwDqlg/JpZhFgobeqx8pcjAfi
b2pnnGJvDNmt33nx7J3DyLqP2UrbpjqySq2aI/xngBi3b1xTn261NH4ZVWapYRUgoxhCGV5Mmiof
XZuk4XpAgd6uChBBVncHmw1vsFylfRWOSKc/3eBoz8B2XaSxlYmJgEk/rS24+jztm12R2t4jLADn
QZ1eZhB8jwZgBDsPmkMVJ59LBgbIV0ZAK0s2UyU5p3rGmK/MAGgqyjHp3JDxk5ECf7F2edAZ26os
+hPsiOKlM+vmNMIW2UpST5wGvHFt4ReqNHcMl/k/bWfv9DL4NdnKdCzidL5B+OOxnwF7m66dPARI
uTwEjVazM4wUptM76d6q7epYQgM3AtgZSoLEXMbPW5ga7oBUsBOyyVgEG2cesz2z6AeDdQ568V2W
PXQhYLHvuf2CaVl7zhbMTLng6kIQFmfTeYgW3GhtTOoZYES4IEklmPToTVEMfx//nSX5Uj1bXrv6
UgbcV6+FTrfJipRQgJ6NDnJaq6tg5x8mHCFPVvgSNyAF/OexCdJDAJ3Xbg24RcP4jFA56oZ43l11
NQQjJLihzGTC4MYOSt6L4IYUdH4KSXL8MblNcAGXZc17Bqv8EonKG21VcMlOEk1mVpBgYfH3hroA
7eu2OgpCpXKcFkghY9nsUvTArYMGrwd/kyjaso5AbgAWa8+uyldHyXeJGuCQ+8vsB1DMy41rljNK
bMUn2lqiznuBKkrmOGdTdpKakdNyZ5BFDP46vl1OIrW0UJ02tpOlO/mVCVrTbMAifLa4+h2DRj2K
wojjbSG5D2cwnD+75fmNZuScctSoZQ9YgkTuv0RjpshsaWF8J8ksq45hqej4zyy/KQf3GeCdcZJL
ys/AeTmMqgFxkr7ae2X5S45LxwCO+fIYr09YMgUvlfvsulgLaXTNG0u9OyK1gicToI8r9ldaA7Rb
dqjHKR33ql5/FzywBAMw6q6GX8d6KpIjWTXYmBFVTkof7zZ72fS+4rxCNfjWw1zce03IE7WRED20
SfMsz95O3IeBdZ/DXBt069YQobfH0J3treKSOkz/2hDNtvWhgR3WgVA3wU4elzwNiZV4fCYbiUor
sELdZ1+523hFn1/wdfRAn0l0CSAi0DaUY4XXO33LkMwAEYA5YzWMEei7qBzt4EgBEtk18ss1Oqc9
aCg7Osn1xqZhjbrZxW3yeR71i9y5612CWroprHTayb2Wu5K0BfP/VkN8ZcEAyDORIyQmedfmIGkJ
jBTHkKYLgWgi+jh0n+TBX5um3Jq1NUhJzcrnpgLDvpNbIT9S72vuTxsU+pYVdEa5VvWjXWxDkLu8
3l8zd/oZ4JVxyBgN0OqetSpvYdqGh3yG6Nzq0yd96Trks53FtnOcgxkkMHZ8GxU6J0q4DXpCVpIX
/8+F3/0GiWJ7BdldD/VrzevTQ00Gh9Le0HfSBcj3vUNu/GQDyBo/pXB5rzf3Cqd499a8A1V8vIMG
23hFBGtybg5GmGvzPnbDb0qXqfv1DtMJXnTHhdK9di5q/5hhYnmQ39L71UNqz+oBjcZ+3jZZeNsO
ugLMY+mHltdajpTYv+Z5XTkjHBAmO2kJfZweGMIwdVkagj4i7WTCsV6bz1LBrmYqmPp2QILtJC14
7KzhNOUW05JqnzsDxkfuAq781+vaRXr2Q7DCXm4AV1gAKWvbm+M7V18AjEZh14u8Dd3b0i1LS5Lk
mlew+rP0SJY+O3vfqQYwK+mjEyj0kVJfgvVtfddEr1EpnytvOHmNuZWWcD0EW4Gj8tY2bBBIX8iE
vTmi0H1e3/C1LUueJIOlFap9f2gA6R1DJzpImSmNXWqsx39sgpKWpyax6zGSvkY/lEvyQ9612ZaV
bf/V9WArxwZ/ap4DuHKbFHhMkQJy620QzsuHQ/cgmgY6E9VJP+BDwT494wJ54oOtYwzqPORz++Qw
NmB+eKuzYjGrBR7byVMOKGWouxtrwarOY/mUD253MM2ZoUSjqzs1KFi76RGY2bDBexDewZQvdpHm
PNS7ICofHMyL1wcvV5Xk9XVa05K5NpMPhxRD2p567AelMUpQL921xPQE+pIZw3mSuy8nKcAzTmBW
aHa9D61+K28JrHZyJfoud3CNL7mFiJLMWyZcg/eQ6r7awqUIuWFdrKRn1sGhhsQLvmFM9NeoB+6O
jMle7rEE8tjjZXiCUC5z5Cn9kU/6xYuN7KDO401ilgiUed1JOhmNXruFs1uinrsLi+D6BTDaX5Dy
s7OcUJ68xOjp24UNY0fDr3nwHjGLc6+YZT+xn308zw65tIi1M1A11Tlz3Pr79HbUdv0E8X69i2Xm
0JMmy2cmczNr51vQhYRUAi/gC7hkg5G4h/yoVGFvDcqJgS7KqFn7q46ZDLbA61bHyXXOE8Ac9nOP
0CPRKI7sbYZj2HV0dZ1FRVpQsOema9dOGC71fW0kxkHOL7/Lt6Px3OoPs5G3B9U0nuSpro9WYnnX
/YyNKdqMRYHSPxTyvyZoa8ehyLdf0teBHdPTEkcapg9g/PdaZuew89t8uEOQ3TwBTasuwtoZoq66
0Bb+lGGWXZ+vPIm1j1kfDB/o3yn0THPy6p0FQRpZDMfA4aTgJXDpwXcoBO5Lbpk8GWnWgcraowU8
2C/wDfm7M5cKa4++Pslrg176+/UmrKUSkyr//1MxVhthL92tXb38GElex+JrWmLXzDnC9oMBLcIM
MtBVOvuk4rEoVeSy1yGXRHHY5FW7RtnX/gtWf/1Qyu98N8q4Hlvm7hZYwC0bgthj8KGX8SubIyxd
y2syF8jBbIPJ/IbWCuvJYZ+ciiYM1b1Uv0b95QsaAQbpgvQ6jpOWKiO6NVjzpjljy0FDKVIDJrYM
wuTvrMEVJSnpd2PZ668v5xEmzt1YoOvWE2+Apx9sdqnmLXq9BZtQP1z5IWZ90V1dPcuwTAZ1EpPg
euplWChJNoLQvA4ggKyVpcqalNgarI9xzVuv8eHYKH/tEOqgD6PPlI6zAwiQnyQtbx53PGEav5Rf
f/xcasUmUgb13TBSHuG15c3fA4j2Z2muEUq6gKaXZxB2HZIb0lL+OSpHX7sqQDnNyS3T3UcqSABT
ZJ3CfeCECMFDSteCdQ4oBRKs9SQ5+D8Hrc7P11+/tOQr2WN9Z67jmWtjllxPzzv2T/5+7yR2rSXR
j2k56HrWd7U+XuDjUYrGxkZrv2gzUrPSr6yjBzn2n/LWKlJ6HWdLdA3keaxJiclx/3rWd9MZqS0V
P1zqn/I+nPXDlYKlw8doru5CGH3LK46HM3sV1Xydq8oLLwFLKZAzoRExeV+W2dZgzZszPEGh31Gn
ag2i10rS3crJ16rvSiTqmwEIIbbgry1aXhZ5T9aXZX2p/jVvPUzeO6n3T3n/66n8OV/I/UUM2m/c
uTi0MaxdxsLy4VqD60x2Tb9bq/in6h/yrvOJ5bTXK8h5PtS5XmFIvFtNGf6onRdupWuQOajE1m+0
9CFrUmLrgGyt/CHvQ1Lq+T2CAf1PrUYSISlsiHy8nOy9M7yVJnyNSq6kZ5aymVZnVXbQveJ57d4B
U0EbX9PKvNDIJS09P2OhgBUlK7Pc69KRH1jtvJXugdV/JFkblIH/oqtdOw1bZQ1BepeinCFhIv62
+6fudm0Kjkz61zprM1jzPjQXSUrpGDQpSxYuTK9Bnc1d5+jpvJX5bwLAgOWiZHwJ2iE6XN94uSlr
cO1W17Tcrn9NSsH66koyYCHlr+5b0h/OIHlzloCd0BJeo7Wzvw6sr+XyfNYjG7xKmLxlZ4uFEWNZ
IXk3c1yrybESyMBgTUrsQz3pRNe8d39cSj4cMniVsp+NO1CBjzVUClwDpAYr5YYGkmP5cJU44rXP
0nX5WZJlJ7kzZdLn2WlWnU2TOdZJXvb1iV7f/XeLme+GCmtVicnjjYqeFb1rpesiV+4gemLEETIp
OlrZw+yVbMeg5qJN9/KKXtcppQWMsx43X+RF/mtVq1aDPdbZbJ00bA7meXZOkAiGJQ5pTYK6Ybdy
s6Z9K1DQPwutTbnoDjuzhQEZHfK68mHpWnA0df9GONsWGwCRinaN3FV5LnUGlUmvipcyhmcifHJ9
ecBzi+hOe13P/HD75aa+e0TXqev1rsucRaLX1zxic3L2zGkvd1kuuwbyA9ak3NgPeddZnZR8JHOu
NaV4/Ut6GOpbG2u9DTaGWMUFuf/WFfF4NBAC3OswZklCPUOAtDjjM0mppbN3ZjjI9CylngfMU08S
vJvq4DnSsqO2nENN6uyuDOp2I7XmLhtPylyaO7XPAOkNQ7FpIl51CbzMNbe2B8BTA1N0mybuQY1C
K98jGYThMjP7PauSoIYn59zoQfMAJ4u9ZkRjIZ5nDu5FsXqb+uPLgmj/FCAD+wn+Tb1DNW5ElYOk
5GUIHmUJ2xP1iApEbFfpp9hzUBY0u7spRgvBAbZw0NnbP3qWPz+mVfMTvuOpN7XybcxNXLVS/1te
MiSv8YG/+IEKUjxrXnpvtr57rNazs+sHbDhoLeo4w7AJmrr+XM9gepmSl6+6mtpbFHWAV0XIdqnF
YgtgspQ851aFfpOq7iokglGGKsFxY8RY3Y9LCUtJmAkMOAqEiXZsCru8n6ekupeYBFlROOie5TnC
wizCW0Uc7MoK+SF/Gr6abJ4dW3WR8svUysCOBCWO3bIAvHF9Zm5xEaN6rUL4NHyMRFUUDHdtVoAJ
8tqB+XBTuBeQGmyveSy2t6h+Tf0UPQ5LANElevTV5BuymspZssoMk250F1HlKhA+Myx2a5zgsUEN
+1FlJ/QxVTRtO41jwAyCgtj2gFalNvcyx1IUD9nNNAzdvZZ03sO8BHUGbM+mbcGupsZaEOpZutVK
B1e0gd0Zc8Jsbhx1dGH831MSzffXFGgOlH8d2tx6fBVZ3gMqM9G2CtsNuqfG3tEsczdNTY7GG2D6
wtDMi+0AdQbWqu10W0/aDVbwyGDgAF56YXlbQbW7bZZgTdI+j0nBGuqAtJENN63UL/lspsZWMw3t
IkExBf/JLPpK2U4eLHcvTFlsRtTgpfcBjLr22H9NhvyLwVY6uHDo/rxbJnxmkImgFYoKlZh+/s12
5+cwT/SvU5OAVkAQ5yUYM2DX6GA9zBp7ydaUWDeVm/cXvY/bU5rGxT2PQIPy36qfmlGhcWWpeaca
/UuNatCdGyUPg101UF+V+lPcs3HkIPa4l6QUsBX6ivx6vq/HTY9xx2ZaqsdaiilfDJZrOY4dbLIc
Bdotfcbu3cFW/s1JZ/NGTlU3pnbveOEJchhOnRmyaAc+ONVu/QVtkPwJwzm5nrc25vah6dp9riJr
s/WxWO6D7BmjwplF+6JhrmybNxAtmk9wz/t7lo7PksJot/2EaR1kqGxErGmpIXmOUX48KHFfVBc9
LlwDAWpD+2HFYokqMOhu0U/rb+uBZeUyRe1EChyULM7IYCag2bgVuqm0R8Q2ta0k5fZkqbp8qhww
Ycv9sccRoEu1DPTioz3+uf6dNMn9o13UcM6W+4fqNIi8bPLwp6fNjIOJcopEJaiCGYb7mpbWNrZI
SL7LlGIp6SB37IYHgDMg8IJhA64LS4WyolPS6y91HYSn3h4CNN7D6ltZHqQ8HsL6kOqoNlWz4rBg
rbi4hbMeeG6CKLjtlmBI0D1xDf/4rqDvU+xk3gLfjvdQGOKbcszwMFwCiUmeySwbywYbRbVYixr8
Bv+lohxyrb0e3Y2YA/4vh6TuAL5C1Y4fT9N2BSK3T+N9qbIauP3w66S2XGQqSr25TduFR8G2o2m1
MGBRpLyLliBHYOJOkpPvo1gY+QPkdTVmcX0pLlWUyzdrJYnhoHfDh69jH5mDY5dVlbCsPDwxJkW5
OG8WUHyUpaT0w6GSlAu3qI6eHITAr4fK1d4dkenmvisBaHwsWH7VVMaQHZ/mwv6SYk8Kcml205t2
qtIbd4wAnGgob3YZ+4wquxX7pAi1Z7UMh1tXr3/koaY+D3ahPuthfd/Rwd6zNw3TBdFBvn69gf6X
U7f6jQ205M3NOBWbOeVdiprBW1Qpn+EjBw9SaJbBnV/E9qOUgRTepxDqPuVLzbF+SwbNfNH8qHjV
krNU4ZuTPatNA/3yPqzT6bYPtPRuXALE/fRhYyY1UbuZN/TZoPGWpNSBaMpGju/+VpMB91KXtUuY
S+lb5tXoaGtGu5Wk0TfDycA1dVeaFor4G9vq+k/YWCFdZI36PoJQ+db02CKo8PWOC7/yDShYubMz
3zyNWGY+lvb4AoSm+2qV32e3cT9bittesjJCOsnWu6/NDJBCdaz8EREdtHTD/k/g2O1XIFv6bo5x
Ebcb/0UDfIaGbTuA9yQWh+1+xhoWvvB/sqBF/lX4IU+3HFCx2XxbDl69x6+tRGHOKV4yxbIvTdpN
aG73xYsOY/oT1u8bKVSAsb2AwPgMk1e9kyzbb9hfcIfyKMkRNYmz5k3JVpJ17JqPM7t0kpIzdoN6
p6L1psOIvgmmGVxCYYXGTY1WDLTo2keFzc7vWHSPux1YPGQ9kZbdV/7gXKSkb31vb2qDRbvD7WT2
6XkQjIneerXqt3B8oosknUi1gSlE/Y0kbYyI8IHU/VtJzsr03eWbfy+pqc8e6a/zRyMG3+OPwSmM
BuUpzVr1LvKhEYc+dlVDXj0C9NkjO9E/lV77msStegNYYXjS9ZZXJUZVvkrcW6kg+egiHkqlzu4l
SwITlaPIhsBQdzqGqwXusZkdPEn1GDraY24+NU1xcDu3wrCw3iNjXt7Yk1PcRB1kuUUsuLxRVIKm
q1xkZtVpF3s9ouN21DyEmoMV+GS9oBCWflWtytujm1meJAlHB0i9XryV5ogkpdGDJViqaf3kb9D0
A1WTj7grqy1A8Sr9Coo6O0LHdw46ex9fbcu4yV3FejbDzLkrEwuAxVKtndTfE2jJM5827Y5hnYYb
ETF3CWYt9bes4DXgd/+Tt1aRmKW0v6te147/dLzeAoDp7PihHufmflQq4NKFi/QdqC6TL9HvXPVf
zXGw3xpnRB8o14vbLDRslI2rFETcMH/uK/dJqo5GeltHhvelbnJ159axdZeWHgYsdY1aCrqwr9CR
fiqIX+3jYusCG7pVS14qd4y/dxoAMctwmwfP7IKLYjvJMUpD9RlVlXojp3fmL2rpNT879o2AEZkx
OoyTcWLNtkR1t7SePBvNcV53B2FLLd8kWV2gjItG1W1Jn3prl+Gu9/X4UiNO/lfBtY4Ul2suPBLA
z8j479Q5UOOdlIfgHm/lbLHjkmlX0Akrxzxfk1Kse1oyHni1o2vNQNOfLDOxjqo9wN1eT2E55o0N
vPzihJayT7VCx5ZqcE4WeN8zXjfNrWaYzsFOsulxwsdl17dq88rbqAL9cZ1vjJ2f0OZR/jTeizsk
DEnHwjo8PdttYf6Ek4hYpEk/T+vjpc0SB5JKMO/rqqrvY72tT6ZRDZfIbS3cff0SW4LOQR8LsCod
H8xMvUQWy+/9r3EwviaRqfxWQFpeL5TlGlJxhfVrSofvoaI4XzS7yVA71ubn0EYbnCFK8ACF2j1m
i6i4qvjpTZ/G1pHlgPTBhQoExrmxWD+jI7P9OfxKB/wN8qHySw/wQQadxAibQXgSuObvDGVkvetf
Aqw5mvZT34FZRqe4efFa5oRdX2kP4DY64Dk4LMG7cnYsrvn+SdcNPKhGZ5E0UFPc4rQuu5GY49Rs
ASKBcNclyLrgX/NJcwbvJU+9L9oUK3dm73ncA+R76zCtL5LsDJTncifuznrcI0ylMS47dyVQt6Jx
vdcAQvqmGkL1rq9K/zWq56+6Fej3kpoXBLijWw9S1dOcm0iz/EdJhX1wbNMy/WQWuv/qz+wlFlbz
XBqO8+ofRz9zvsZ8Ko/tqLZHpx2Cb4V+rIfa/laCyMIyp6pPQzAUX7C52/ZW5H5iHnmLyUNxX/sK
4vkB5I2uD7XNNW8piAp2nHHWXZgs4xGxo4mXCOE1IzJ+i92hhZha6ATd61qhMWpjV9mddRiwFLzv
loCGMe0avJF3kpQCNmyL+2bGbQvL6hvATlw56CrQDRiObli7K+6NJbCR4r1xFeMud6r5E6sAX7oy
mr5N0QL0aOFzoAOF5F6qf4nnYfo21pG1HZf8aMn/7/oukktrfd/1OQ/wtG0TuAi+/ef8a/6/nf+/
68t19WqAue2ZezO34u3AhP2pHKb6SXdM/Wgvechl1E9SkDP5veZJFYQim6dyyftwLF9O5KwU7xjr
fBMlsBa2pVc16oGWkf2Vp2If7eXmYa0mhWPseZu6hm8QlA9K1loQJuF8jVo9BHuHd33Xo2Ozy0at
eJBgNHleRf+mb7Sm2uthot4GFUQ8OilJoNCu3rZLIEnbUCDdX9NZteuZrqH1+J9SyV+TcoTkoW13
k0cA2tas65nWdEqnN4/uQ8nt+t5j/4Eimfc1gc9Eoyrzs+fDJdVH59Nk9953AwE6Vgu94cFyXQxH
E/RWilSN2H2FTQzx+NyUysHQvfkzigzDseOsInj6Bi3rLNcIM+B8fdVadzhhe/d+p7HRtZwb84oH
nbv2Cm7EwnXAMA56044XvQ7R7F4Md8RR52quY4UF5FwmX1IgQY9W994FZAUTvXfOZmqWiOu0/lPm
JMoTAtHdTj952Igl84ymi4F2DCLkjrlhCAIvJh7ro1Jl/ZHJH7L4xp/KbL8hMTJ8jmKc4JOu7R+i
ptdOatxmZ39Mzfsw0PHEUMr5LQ3TP4AOsz8cHGIHf1FME3UsrH+f8JM5GmMX3FdF0zwVS2CoDA/D
ArnEpYKhL1SkBsiG1Zb3WgovHslkdT94RXcv9aUaBk97TCMnDNAQp0kWT3Yg83jJ9slTgFgHvmpN
+ojoEAYRFsZoRqeOB3zQ6nsr6JJjBbXmLskgVRijOd86Lshi2PH2jZMN0blAyvjGMyPrzLJHcfGm
ebhk1TieFTUqbzKjwNjH76PbpPGReBoc9zYpJ7xeaxZJoi7xD3HbqjgwqPXB9YoRoiuiywhA9Y/s
T5T7NHa6Jx+1J3SDwQ7S44AGqvr+ee6w+sHceXyJLOSRO3PTdyGLUkGhvjbsQW/DUTXeRtdFyxvd
0894z/SbKprGOx8fKiSo83RXTWGEEhb6cXybIHz46fwjady9jx/ZF3avG3RtooVrP0fPYEn/RLY6
/1AS4wcLv9DLrYCF8sDVD1nLx9kfzGO/nMGN8e8AB1Zi8TAyobInRDqBmPwowCXqnfndA2vAFDAb
btBGHR9rjNQXNf4Z0bX6zrOmDilk3gBmRuUpazSEZBDvG+9j1FoYlI+n3FSiF1/xnHtHg00rRvCh
2UO5s/zh1KfD9MW0mTtpWvDiFrwp2pQXyAao45cIAOA+KIf+JEfpcXKujUG75I427FhLLC4wgmKm
qgsy2PIw5PDbzTXLnBBElCoSe5dpLyWS+bFkrT5mok/IBdbzSF5VufDQ2MDbZjgG3ltli5Vjq3Rv
HQaWl9FXM+QruCUZetusWw4wPZYkinbefmoLfC6XpG5OkJZMqzhL0k9rbQM7Md5g8gBJznaYFCyB
nof4PZXmVN6MXlLhYEFMgrWOxCQPp3FqNzoQpSEHjfU/HDcjGFVCUP+vc0vy3aUdfATOjIQ27/LW
Q+T6Y1TOlyz90kxh+EKf62+K2LHOug+3os+NZ9Vz/KMxhMp2znnMjlfEj3ZVnCQlB5mG99x2mXdn
WcoJ6aL53usaKIVt3n7uR6faGIMTfG8D5QVCkffL1LRD7tIdoAO+DbRcj6iAKG+XxX9YzHhAHST+
UUV1zGenab8sdvfbxOrKO9a5b1RE3O8gClR3uVaFB+RM501iqtXdWiClDLD+qmdiyVO0zlbt3oDI
4Ny8nEEOkYprsrdHZ+MMNXuWf1/kw6mVMYEvpPtvKRhVBDOXi6wnkGQ6qCc2v+LLzh0U57YbAwyI
sA7F8UXpQygkuvNoouT4mNpL76sVIAzM0L3mwfTFUil1Tw5LBXeOinFJrCL1f00ueTh1D3fREkge
EExtjy8auyBL6Vog9SSvqtXsYA64AkiytY18HyELs+viieX9qv4RQVzwCrX+qgUT9Le+nN6ckkl7
PTX+cz7n/Q6oWP+kdzFqmM6YPbgGoioxIm53k9UPpwJULQqOEZh9bKvOVuqhCbL04oOjRvd5qlaH
jLnuo4rWLisGrF6nVq2wsF5kr/y6cMuat/s5sVFAsWbT/Ian6Be/Se2fpeVfVBYyA5Rw4DUldcJQ
+rUoWxv5PhYZ2NDo/oyTd+vnefHTaOLviskqNb0lAHpQQ5bV44ZlIrVgIemZzdnw6tdDg6Y5Ewgp
HZ2wvAkzqIBSmmPheev3c7OR0jgNMzwv0ZST0qm10/taMb8ly5nY8cgf0rp6lrLYdFlzQmiJMXn0
ULaqch/jJEQ8sOboQWISqFnwddbV6rxmSQw31HAX4+NzPWotVZ3MOcZsRG0kz2lC5CbdBt4p4qDb
td56HXXI7hqzsC/+rFN3jnGlgon0PCZeyRaRz+aJlmo3nttpNyo8KjjrkXZMZ6RipECC0UU1aKss
dWpFmarDeozmKz/LuUTZ7u/TvKtiOTEcMjn5erYem45t70zl7npeKfbTmEu8qznbirLFDsvcGbYH
EWw5vTLUUARhsL47UAqul5QfGGaqf/BM8+2aZ8gvWC8+eQlN0Hc69dyE7e4f/9Na+6/zar+yAN2G
629Y7oLE3v3Y5cddf5OUXC/aldlDjLArVPGj1brqTbFUkwq+WbPMI1EpkWCS2y9R0+2Qbhh+eOwI
3SndcGC0gZ3a2Nw1SVRtawwsggiqWdDk362imdDQA9PYq2c79Oej43W/geVOuxRhRTX62esJ1pGm
jR+Fhz6YN3TnMG1/1ZnvHRgz3bhImEaVHu00e1qkbL2ftoJFdtxtlJqOHKFZEzl812ONscHdyq2T
N+aZJ0h4r2bTe5ue1w5dj+ml9ivAxd2rFoycDJofitjJfa82t04M/7IC9cSCzj5ldasw9e9hMdwq
7HpOBZaIExIM5bLhVyhsOiTwfU/wiJmmeslNpGhPdZsoj2rMlLfEz+jx/9g6jyZXmWjL/iIiMImb
CuRV7pavCVG3DN4nkPDre6H7ur836IlCpfIIkpPn7L12G50FtQjxcutLkxqxSRX5zb/XDEJcNks9
lcf/viumkxeWHcglclO1++sn8KB9ygXHVStHrJzLY98+9oWY7icKIel2sNArtuTTgmQEeFnGHxI/
aw0hKyTkEHvQDi5kB6k2Cqup8NEb2sXtaCgSwNaHuYgeugkff1mf3XiyUf3zUNMtDvCYqZ1Zwxq7
vlZBYNgvpKzRMP2/rw0LhQRIU3PfkqJXe3Z0V64P4Cj8xm3vpQOuqZBwcRQ1zP2yPqSF1Ry82Z03
1w9ZQaz7DBoFhqH+30v/vd474jW1pXW6vuRprQmXTC3Ehfb19vra9cEyI5MxEczG65f8r09AzLPm
/t8vvr5smzXz3bmujtdffH0tSqaN40srlHPHxHr9I6+fTHO9OtsOAML1JZu2+q3rauEUJ9lD3Wxr
DMH30jDSB2bmvypto+NkWDeAyIuLIqzq/vrgLbD+wVrZu/9eK+axIsQNMn+ua5mGpTGyyLweTrmd
2/c0++1/3zukznapI9KPEtmTouWxaYsKMoYWu/H2/z4mIanddXUhAnS+fD5pbPO8Fs9Z790tPtXB
uLTMitpB3Pt+rt3Z6TleP7DS7H8elN29D3QtT7Mo1m0hfh/S/xBm/Pd1KodyVCwsvdcf5Oq1Q3ZF
ek/g3XDb1HP474xamjRGayw3UJH7u7or4wdBk+zBzOrHJorV+fpl1wdKMnNDLFBzuH54/VoDynpo
tyjHr991fQ1HRYElIb9hD6cCX4/9+6Ky/Hu43MvJsoaPOOqghKyvm245kiSVbaLMw/l//TIImEcm
98nN9Suo/O711LDO6cL5V8+pPGix79xjFnXvSRBrt0bikWWgFvf++glDAvfUG4Yz1w+vnwCYIm7b
goKR5A0NcmwiGSVbVjCmrL/5aF/++9qE3ilhZr27L8w223kziglwlslDgxsiJJ4l31ouZLTAlW20
s3wLcjj8lgdQz+mDkD3eUCunf6Doh3pWQajQmmVyfaB2WUjLIs3TXBTVRhMTh6cRFhKtpL4I8PD/
PFs/hK/3Wkmy/MjW8NHfrdEqEeHQp+sz4ppL5tcnubqEhlXCeH12fZiuQsn1gU0twsnri6Brh71v
MvFWGcCXen5K/gmvVp23TtndvenmQptFsotdjQ//PVAjY3W4flxeXQ+jKF/FajwaVidNt/4JZBPh
PHKu/iO7BewGDZKmANzd0/XBbKVaCDjqVv7G/3tqFv5XmpswMPoK7OP10+O44BC9Ps3AzoD8zzPG
HIDzGdpB2ft3xLyZCJIczkjmOYwQr0fx36eBvZzXrswe9glxBzjMsC+IrTZbGha74WcexHcELaKo
270i/iu0jceYXMdTPYxvLof1nBIHtpOG+Ehm4W/VqqrN+TG1f2bFKbfX//e/o319dn0HmGElWxFz
rDRS0s76YIZdHouDJKjt5Fh1c3TYJORt1m00fdhPwnku+K9tW+HQx9Sh8w5zChgdNbkHkH7R7DDr
MDGvprRqVVy765t1fVYCbdi2YEG4747GqYdsEbcOgy6rgcSXF+ryvw4MFmWOm+P3IBRdI9C0MqLf
T8OtTewvUSba1rIv9dSpU584078HS6TqFJnrkSvnj9Iw2xOW3/bkVy3Q8evTyvNHY3t9eo1evT67
PuRu1KJ28qFhrNr5eo1jaawWgw5Fx//3xGp8tzqmJSCA1SO6/pvXh+s//N+HQ2lBljHIzYxWD9Oy
ahSvh6O+ek6vT+VCw6sq3Tn87525nqf/fXh95hsT8VYYeFm8aziBPFir7O+/B3sQyX4Q9jlftffX
8+D6kK4fTow4dkvaX64vNZFNuEPsUY1cYw3Ga6KBo428v2Nd/ymMviN91KrwgK2usX9P3cGcjjmQ
L0zyHNOVD9EKYgyuD9cPsxQKsZFqvx0l5XQmGFJult4dSUXRMnV2vTq0iOmStZo3cUm0bkI+dah7
LbsYU4/29H6+/UI9Gc0K1qUeITe2JnAOK/3M6HxrliO+0fymrNtkA6OMQenSJBcHLcxNHA0B8/Z+
M83lbWlwi6j81g59KKtnvZUBS0bDCJ3OYtMOR3AD69Z20R9w35uHZSJByPHIpHVfZSernWAIg4p9
GMli6eNdKgmiFNVGG0vmI8gEQ264LBrZnTANJ5iNWdtGmiQWZjR3sP/B0y3PliiOVdPQvyOSKO3F
ezu1ZBbOxQ78Urq1MfrVcrgkcadvuDniTE7qOuwxZCTDBfArepKMka6mM3qNM5oqeKkCoGzpbmrX
jGhpocKlRcFwOlgacyLf2OvDBkRF79FrHNVv73JgvNEnKoXvX0b/Es95FqQEbEVVpsM1JaI0NWhX
jzrgWyuDjk9oZjv+ZhGObB0lVaAW29tHsG60Rh6kmXAQ4NClwuFIiwSveD8JdDHTi++trUuCIKnH
+m+XW/e6thgG7BjXOVb53tJmjMAaev9h0vZUFEvA/PGD4jnZejP+/UZzcthEyHS8hdpT4M3xwKMh
3+Qfjyt/PuTegwKBdGDiqV8Q05Ke4ZHAoFe80Q0uXTzzQwww2Is9naytQcCcwvWUaL8yIlumUzfr
GWRmjrwpkuXH5pNB1XOjbNlka250W5vDV1tCRzK5RANjGglrmifmjYlLYo6eiZCG6KXOexJwHXxi
OLjDgnaCJTCFL7leBI5ckSKwljfKlK8R94sQyuuGXGbyQUtGOB6/y2n9FCbEMgaocmaIXvbN0Gq7
Mu6jhxni+tJ6f5uCVL1Yjz/nUdtJj43gZIzhWgCOjpWc0crtbD/51uCwbmpFNrGhlje/pWFBA9LQ
flwiEuEaWenRMujk+Zn+AHHBC6y5CKNkfJoNb0cQLvKRBCmWJnSmreyQtPwrb41ht7RqCOekaHaa
95JoVbWxszLadkVFf2asdraj1Zcl4QdOks5gahh3scokaMr5OOif7PyTwJ/dcTt0j31OVGtHXhf9
/K3jN++GHMGzAEjyLEKP5fiCItcCdpQlASme5YZq0AgW+Ksbn8DUjZxVucnc5GALTd+MILucTLwA
EmsFIkkwXwX1UauHVUb6igcxVDeGg2HFNp+bX2N//IzitgPqVH9ny9ti5sDXiuQLcW4Z9uYzEYrP
I3pJpi7QUqezDzJ1nW1INXghvTY1Dy4tM0TATmT+0r4BYeK8Z5N9WyuG9oV/ESZfVhrTjaVT/bOm
Z9uR1GHZ9JdoGQiQreY98bwO6bJVcpj/kpxNv/opr4YPYyBQXpfzvcio/IdlxfXWNAKJRmfQJ1ih
KyCTA5phwIYx50TQ1QNAsOxz5CBtuoZQYM3Sjo2iyEqE0QZyz7HXw8Kl4U+kwNlqdl1pRw9kG8ot
o50sUK377KgytKqBhUADQ1sUb2TcF6HhM/DuO5lu+r58RS+KyVGyh1Z5Sl4S6k2nI0h4zYlFGa22
vVa8APN/AJ3mbfrX0YFA16Y5vvvp6KXmd63l32VqfvWtRVhgB5lfZw9Fh3tfTcO880qGBamBlt0r
0BElc/xm0AVVJbC/aa4f9ay9bddGVTWvg9gfq3eJXpj4gxOksv0oNnDvuq3SnNXu3NyNSbZJa4du
ySrUbWN1rA1uCiUaIQd4H6wXVk0nDjLj2JXpnYsQY9MU9W2Z17+l5R7b1vnsUzZeStwnXlGGQi8O
CFXoB0WSvJYpwlfvTSdJmlkMqjpsUaBvByuDyDONeehopNGbmpw3ml2pMLK0Lw+yURKNCNFTaysI
lTKl6+xn1T0R88YYuhR7ugB7e6GTmVTPldJ3glTvnZc46IfRrKQ2p5lWv/l6nZ3GIE68lSH2Z7QS
aOPFy7zIIoQ/85R0y1etnFeznh9GJzBLp905sbpZQHPmDuS5nvxJw3FuajDWXt3DGaxNJmqiP+ZR
hEzb2U+pFnopWffvc9p8+HHx5DTDRTloGvXpJZHFoUeDkyvOiUz2O5BsoGnGSwI4EEEbYLSusMO8
YQeudaHVcX1ClbeLQ9vXE03cGWYcfGigAWRXxPbHLNUH2dTlxi20594DZCNT870v868JnJ7Vqnf8
ZT/IdtHFWvtlTI+DKJ9mbORBodd/mgF4eQqHacxRVHM8HgUhYvuaMQCaP4veUb/sGUACU+uP8TA8
kGlEhqBHf3yS7k8vetAU3GHJ2CbqvRIgfwEobzQxEXmpV2Cbiospq4ccNM/GWCZ7K3x/rxz/+F72
APqgDR1rZUt4+zli+Rl5REKOJmnsZ0Ix6lt8w0j4XLDpJldkE9HZoSss7S+9lJdcn94G/ii2fq8p
IgxIn8WL32lnVr5HxGXNZhhcDn18a5BMX9vmXmbTQdXRrj/0U7XrOSwsEuz8mR2qDbO9lPp/AgXs
NrcpXaqDJE9N7wkWU/4lr2F9DlbOPKXaTSlX7+RFP0VBhHKOPq1S3aszyIvpy/vBKwLyHB4aGX/Y
JftGLGREN0zFu4unHj5pPQaMZkh5EER/LpwbTATAxleUDZ0xUdGorWfpCIyHvWCfcfTZLdflLdGj
HXVAqtOr4nIZXh1JU3kpPLWBw3NXZKrftC5EQF0gOLLK+Kl2ip9Gqm5TymIKW38gMRLTYZfox1H3
/7gWReScQM6u4vFs9VTZzRB9DJLrbhnMnQPM2+3HG4vuHeSUPARx52gF09A2AiWKdgrk7isMQoRO
MS00i95hN1ocZJfDSOTJwoJulOFguj6Gf8/bjNlUhuVjX8KIGnNN35kWzIa+S/8QAC8j2Pbc4Kgk
H/xvXQ3DxQBExm7MPniRfNLEDHbTHz6EhDQ+aym6l+Gj6/1dPIIU7VMyiv3cDwtaBB0DjgJhfFjp
GhcPRVgrsqCN6QgMul7Ssc4P5TJ6R0ImX90UeA938GFsvg1JbTxPXJ41fJ0svQitJmFugqGYcbq0
6R+D5SfEnYSqifyeJW0vcVr/EjKabIQxMFaynqPeI6ik+mtArvOWDpeEQSJYlHrkc1Y3Q9yeHYrF
WFa3o8/QkHwRUFc3GIheqLVfPIYWgR2vWRGm+pptdgC5N6pbz+dW48xh7g1rwiB3c4cAqayHo9q+
5mbL1TEFTrfod/ZYKorxIt8IjxrMKdBtxOnvSD9bnu16JWTZCt6bmp7tetoapq0orAjNSF3YDs5w
r02qOaZafm/FFORk0lamXe0tOlNtu0wUtMm4x6Rt9U4Z0hB6dpL4L3wr2Kk5mr3EaLkCOGm0X5p+
n2mdHyPHUiQDS6aVt2UDxgzEvdgUqG0Pix13YQ8R05+yIFvsm27w0aYOP7Z2Imr5khLMWtGEBviI
9i5vtlgZ77NRiJ1ete9AFk5DtUB8rldE80crCK5WvoFZv06eG+FSCaGB8mgSbFo9pu6sUzCTSNAr
b49oySYa0p2CzMHc48y4QuzPbAABOU4zme2OuRPW/GTqzqXNuAITjnAuCJVgKvlju9EYFhLicLlN
DGefOupjUSeUM88FitQNuSDttjQ4TkSJ3+LEQDaysF938CrJeW3B268aZL5V2xZAD3kz+7Nm7BwC
jza+rT2KWuxGALfrIlVv4KBihZoRUO9XuhzpHzkLm2adQQe+j4n113S0eReZI7BkLKQQDdmeFgV4
OypC2+fsrzW8AxQmxCYm+Feo8WWawEjKrV/LkdXGUbT7bahJrJu0EG3wgqb+kHq6CVXODXNSTjea
z1ni2uYnDZcfMpSb85gztTYZ3M9EFeWm8QdgXxkilcFAaRmhntf2+g3blB5xaJoM9r18L2y4tIZS
B9cYPeqArAlAzfXQU+RbZrTgqOVZSznb6k5s+qJ5zooKO5JzAowZLjX18yR9Un1pUmycItlPJI5D
7VxuHSTsjfieDf+rKZcsRMjWcJoOD241vbv99AVJ9LDMc+CYxketUhta8gSiF/NFpDobPslUBcxB
9EY8jrn7MPQetoysvBm9gQFKqzPI9t8zW5JoX1pPkfwzCB1UNwxREsRI3NHdKFRJdVPY4iIMh0s3
luQ5McfodPeuYdcx1tUUJql+T+DIszmSiukP1S5O5j9JZI9oAd0HBioEuGQRzOblzfP/eI6GSMRc
WXylVIGUGQU2BSb4ujjMzDqcodgSc74Zu4F5Q7LXmuqmKp7B5vkMO6MD52TQNYm1VZnBTmw0+FIz
rbaa6ViBd+pjgJ00/dAukA3uD2hOKnc7tfqbVhSMWgZzHymYeyoiDK8Ag9a6QxCP8itpkd7b1pH6
oq8KCozJ3dhUley+pjs9P1JJ21CHC1KqUj8w6tHh15CHUPhaEKHNrVrLCDwv+57d5C1hTjnPQxlo
I2zAzDfnozu/1iIttpG5LwQD6QofKh7UeOuQA1OL4S2v4rVDzc4/ynjXfKcLuCEwK+kMOq3k1Wn7
DBPp7OTPSnH3tkn13jUTJcfoSMaEPePhhJBo3/VhKH83ERkZedLcyjjZWQSJ7PxZnZvc/FtoGHaT
DPL7yhtq5ReKpGcG4vVOQ6Oyabnit77msjf0uZSmqb+t5p0PBXieabej52rDKI+hs9XYAlucCAVT
razH+1dE9ELS9LuOiovuakDNs4Zkochm9JT2hwTAxgbRkrvpavN7ssBOFc+G41b7uDY+XEM7uIui
f+Kj5rGa77oGdQqv+xvezCcV9bRrzeR2ATkM2TfPA9JgoRAsd11ChOu94m7KpYjhsPpEEoP0e/wl
3/I28olYTlmjDILOy9F98Q11njtgJHDmyJK3uruxE58VbxZIlIc09829tkYuJ818KWwd6ntaDbs0
ZZ+mU/s3zfTCNYoMBFH9uhw62y6e93wfU/AhBnybHIkVes4NUwtJwNq/YCSNNlMboR769tVr61mv
9Laf3HKg2kSYai8ozoiuxjpxLnKfbSpLVGRR8HJtIrKl19t2yGvedcf8aA20VCWaCRq2f2oO3qaa
rAetyGkZCuttZG5pxNMYkv6z8lT8+JLY4ilenINRUKCLmFA+VicqAEh77GE9E3ZrO1gIjSEJ07C6
95P4oflh4Y2Y/Ew4K1UyPhSCnZrT4afJJmJRhP6WdAQ1zGZNHtT0BIC02KHhus/c8cJYAaOfVtyK
IpYhm8DLtJJbZ+vR+Iwr79Md+pde58TM7ReyLx5NpwpFTE4hEcBQwAmSnU99x9WCrQuF+KG39LdB
2n81d6SvjNKtt8iuy3SaMRn3f3dJLRwT47EdbvMWDjgLADK4Fd5svEfr5tXT4ssCqRCk9iU3nYXG
Xf/VtGrXutpLQSTxxk2sKZhqCm/dRs0QcbZQxQxV7WMVF/rGFsWpjuTfSmChSIYFKCXyp254dAtx
tkqnD0xtoKaqkN/rAKpVpmmhWPN5B9/YYgUnij6rv5IyOQCuOHVpstNz+zvxOvpUHVNAklSJUkz3
5tzc5g6Bol1bHJuRyNRBb7aowj9zo0cuapLQbafbLGfwnEn0b1EFONje8iech+TOTStEwtOl0gz4
To6RbDA9RpP1J5JYKKLod6m0J5MoIeXUyZOWf8BMrOzFDLRYR401mbcz7LHQksaXO8ij6aeP9cRk
HQfgt4zWg50UH7MxvuYVvmrSFqBf1fzP6XQ759NNnSHPi+JPSohPglWTjVuPO7uZP4Zm9eXp3Mi1
0kcRuNSwx03UdtTma6dS7ZniJaE105rVU5MAeJNuQvLh2yRS5H11KQvilGr7T+lNggm69r7E00Vv
QUj71Y3JEi5cby/r2gvKCchdJbfplL6lRSeC39Zuvmyr+Bs1DVpLs34ooTVKt2RxcTrSlmwJHu+8
VNM2Ij8elRNebaM54zN6NLURcTrOX1wWh3kCS5iQDZplOk29oRo5G9GcL8IKdWaqMLhivCDVFOiB
XFRGUmKa75bYPeOg/HRE+1Esy90I54uxmnPDFfLq5NDatCH0qxoNphfvzS4L3GlAcKyRFpUtt5iX
TlBrl31rW1sbvAH3H4M8yiLwTK6ucdHHA5kOUPSRgStvALLOP9VY/h/l0rxx6adsLCo6zuLqxipe
BpGHBKjed4l8S0ZG4OspuMxETCEs0Xexw4mCf+J2KaI9HfG3yJW3dG7vIkD57BLwoRWtsSWF6FyI
8lEm5nupHMFGL6GsxU/l+VCehOTGWKWPV6lArNOUoXncHNiNPRKq/dbI7Ivd7xMuUHkEm0+m8hKF
+F7e7ObSNdE75QF6jIQSJaJRf9EY5HQGYSvDbOdbrzQPqIxo62WzRcnQxuRDapfabbRb9pqvqqS3
uwzujrzsKqxtZ2JPr/xduYCiWUSRH6rupqo1BgT8gK2Xa1/sezczXgiRRt5BLRq+yRJkJSFZsfLi
05hObBohJzDb14Ims4ktnu393JfGSSuYYLU4EZhEuGzUvETHnmHs59lvj9jj0k03k8GkDKv8o809
0Hg37/fXD/+9BoY+47rsiyh0sXAA4m9M7lWSsHG3rMkyWNOf1JsnUmDcBFg4rpqD1p+PtYslHZPT
h0Mf2RDoT11r0A78P7vFoFAdRESnD4g9W5uXpej6/UiF3k3cw8aOBmQqH8kX/hxksTq7uPss2nQU
xujv3ejXJbMzmAvjEx0Z95oeuVumi5ic4+JdGwCq1halvTMZP1HlcdFQYZdR9NfKxBDQIvJCsAHC
t4A46xX/k8Oy5LWndFpLtkQ7Jy4avsj9Snzza+yRb88swtEQHSExA0inYyV989XPgX7bu2bWbtr1
16XrBMZykE9NkO997wV+HtjDimSJpQrGObssuvOnbO6aTIybrJgeq5jpc+F5x64RtDTdu9zETe56
352ygfjH7f1sFw/ZOjrwtZK2oerOQo+noO8srgifFHhcZSfyMaqwjVvFDF+GFNcTl7V1rEZBoI7N
7u1gxYkANoGyQ3cgEhhuAxM1t1wIjXG3zezmrsvGN1WuQYsqG/eRVf5O6dLfSEgbMe1t3WanbMU+
N9jZYj5gWVs/0d/S2b3x41+zt5jJduSheWw4m9SrWB6zx3J6iawUupDHHi2JrXiDxXqjJCwHVavA
8zP2zq49bZip7rNUN15zn9Uadiy7W1osqiQfykjPYqD74ozilj32k6OXr33pFVutEylCi/gNxggW
ds/c42bSA4QeLIOr6NAldojOIU2qIVjbntvRxKxu8h6b67R10QiGtPN8T5Ap32WeLWZhO91zPhec
/OVEqzIaGa6AUMHizsR9koo9nEbuklcVXpA7joGjaXwyCoCAugXyZawbZFU0rOzmO89a2C/VdChm
+sxGYftHUxxlKYfNHDOY6heaT66bfw40+bjb1NqmQvTQF3VyjLNxLaDNdxuLy4ZuZQzuRHX3elky
WDHtv/U6eoo+WjosgZFr1K7y0tOzRCbbnWKsgQPFyEPkcFZWNc3OQcd3Mt6O+OsCNCrN1q9sKOkz
Yw9nTawZWjp+6TJMzMs4YSAj5PsugVJBebdRXT48tGSmhz3xRiuQ/0xf/ia226AY6NsoiBrGRFuT
Wqo5ZmML8YM7QtKKKGiHVL+Rk74rqSk3s4tzOl1ILBf6nd8Iay/0od1BiDwubeZunLzaJiaBLUvM
zSGORX+e6LfnHgL3LFcvToXIVJfPTM14/6sF6Q8d2Sjts1NR01Zn3wqnNnOIXhl3sBigSLRVepEu
89O2o2nfWErDFAsPsvDL7SItbsZT/waiZ1vZa/1ZY41bxqOds5IWaf1SOYt1cM0aNbOo55Po15lQ
h5yG+A00fG7eUdcW5Inj3diKhNNCmwQG7J5GIBca2yzHfimLrgxco4oCkCsVWk5cr00WENlWAYBa
L8m7QvEr8plL2Co6OxBCrHkK7cUW2at0OLaRIZ1DluYImLjssfm8dA7/cWvzK/ET0YmJHZY1RjKO
N77avo2wOC8voD7VOa4fdFoonFHVJuJd2SZ5D+6779ju8buNZt4RNDIydabKcpn1bB2vqYMsHg+C
jTvxwiURq4Oo9gyLLRgxO3+8qRPCW/DKfuqOkH9KM9qO2fxqTbguR3d87iO8nsiAun1FEA1LtLxT
6cIXab+ClCDaOvHfxnKG0PWGU8wMlcahbwJGiWfa5k7zDb+ZQzRn96M+aIRPezhgRo/YjQpjQtug
pzXp0JmEjQwkbFacyXYEbo0LCdd/cyNmyXKjKvMIqKReKCtszjnRGN8qtj9183dUyzfoGcItAIXb
7f3SOzpknIg+dPQJfIvvFqaz0wscFIwModf0mEzoe2jTeDsxY3ZI8cmScdsn2rvfCW87GB2Ba2le
3zD5c7fF4pGOJ5jpMPYKdINKh30O5l4qVva1e8A+IoCJkYfcto+ZFc0nJ9KZbbD1ERWSHDeu1U6D
BY8O+VFqhb7rvHsYFxSG+vwyKuOw9DpdYdU9y5GJiDPJwIyrPlCTb1AoFgt/fXyT9PK9cBiRWb/m
mN577PbZBHNXHEeF1IjtwKAYQCe+Rs1+6PCN38XkkWg1YdaEO4VTr3139fhuxeR6FdFNPqCtFMP3
5NHQbzJa8KgrnyRNAfLefLi/lUPzw3oeI7aHGfSGLQadT211ryXufFYu0QVllj1oooGeb8+ccktT
b2qkKKExsudzVyZ+31Q/ujX9laNOxeJMB4O1Z79Ct6e6+It2g/RK6KfMe9kZm273h/8o46xKMtov
drFPQOAiNgxzLTuUOoHOXWTdt72fneqec9tqw5iDvJkbH3kgQ3Cj9e1tIqfptvG2FurZ0FOCtI3h
c57rO+6wGVWwtREN9rmurtCBNLs5Ww27kn0HoW0I5JfmO8NkxVYhezR1PwqSltZrUtspz2icFHE9
3FUOzlzti1779KHFB6avOmgncTv2jNkWVX257spmEWyNuh5h3ci7YujLPvaX/i5dH2y6byVK2tP1
JadoiTKi89DkDv9tv0bQROpQIn9Ek2uylhKs7mk+FP9unMOmZR2OGuMpG9KM80B/7cFLhIZpukFs
HTzHsUOx+K9xmghcbvS0676ctl3ERqac8EFkm07V7bFV/dPoNsvezKx0O3bFrUIyxuyY6ZzVFe2e
i4dgY2/I4QgrZrVM4ijhWGNx6YOpoDu8tbp+uB0b709RcUCrpdiUjdHdSl82ZHjvPG76XgOTRTLe
gDp210UzTX7ajDJRf6fBgCLuMpbPBuPFclAWNv1H00JywdFFKVRu/c69K5mIhc0i+oCidRthHRwZ
scLMWYM2pp+sm8PIGSXxhae8G9QO8DfKxejWX+Kb2GGvwrZsl5tNEkxaTj/GmE4G+QMUOeqHJRd4
lOvdG1b30A45bRgnfilm5p+C+1IMQbrT5l9FfnAWWcZtaltjKKsy3mkFyQit4f26NhrNUr4oOUYb
AQY5cGc9cPuZ9dlavoXyDp1FTHb26zqcoEtZfLUKb63uSmo/jRCjao7Pk9U8dzliCsnJZfZP+DjO
fofCJ46SbZR2UDwGc+P64mt1nFCIQyfpfdMKItO9mCivC+Yv2zF2jj6SnxNGxWdjjRmPG41pe80B
cMV3X2C2xEdU03zdqcgDapMVT77DnNp0ySiCBXJy6vlutJge2CJ6T+5RoLCqBNG0bAcT6f7Y3cxD
XuyRZRznMbojLgTrC72I3FBIdVx+ZjzPr2Vl/3SLuhFiuKNKBVucnPOIr+Ds1BAE9btcDJzda3XG
HOXOyRJBOduXdE6sQ2vLo6HIQS/VozYvxs2AFshEB7yr00PZUeJK3/oxc2vYVE7/qtVyoc+VczPg
uJk4M1tET52XnCWzNHpun6aQ8mIQFpsl3rzTpPTDfqkDXyScLelDAZkhiFnr624PVumIZpJbea6b
+Pubj8IhTixSFonT2k9sD5+5yP/KLlk4+8391PK+iJTwQvLWd87Sf8QWTcgsW+30GRM0i4wns/bi
QIAoo8PAxNbmMI/duEP4xAp7ymT2zPv/x/3bNZ0fxvQLaNPS9O99faNNbKvs+Ef16k9vuj9NIV+9
uX9kChEFZqbByXcJzvIhSrUR2wFhrOod5qgaqcGOQJJN5IG3GcqlZcuvM3V2I+sMKO2vEU1e0Fbo
xNZpViWx57NTK0Jid46jcoA/nGZr3rtcQVVc70sW7sjR3qwh/QVuVtF5btW+1pG1YX9Pup/K7V/J
maIbXdV3rdgZEXdO1nToyv6hFCP04+qvmXto09V28FIkdbpoyGXAd9qs8TPajMAuMr5d84eBprdN
Fv9GIUkLKwM0AtLrtNXR9PrJSdmLscnS5KapNVIrrfLi4FbLq7bcy9nWt8jmbKqLKRgqZ29MKoY2
1rREsLR/TH4whDUu/1yc/g9zZ7obN7Jl61cx6vdlNeeh0ecAVzlLSik1WCrXHyItpTnPM5/+foyU
LKdcXeegLVw0IBCMgUEqkoxh773WKtmUeiA6UXf0AV47Rc0Ivxry8OBnxUQ6VW+0VOL/RpVTN7Hi
sLxlEzZpoA3dgzL6zgWWjVlfoT1uG4Gy6K303s/LndYgBAFNNY8RzLuEWFcbazl4b2NrRmyFCtzl
s2CQEa7Soks49W4I/4b0r8/xWPU4MXrEnYicWhW1lC+6/LoeZeUiTdpll0revIhYlOXVOksV1q3Y
hIM04Nfr04Xtj9sgYQBy/SJdyHl97tkIt3sysgtEHCmOVC2cWAKu3P4R9+WibCuWALW3kxQW/V2a
PXs49IoQMUrHk4K5NKh7sy6udbleJ048LGqF9W5cRyb2IA2wUAwji9vtak/7musXnsaoiU6ghTvs
m0OMQ6YbwNxb54BGyh7jl17YD3hQVj0ycGBaLjQ2pb7HMqL31GsAK9d+J18HXUO0h7LJvThZKpgH
zMTc9aozhfKwHM0LhBQHYl3zUn2s+uCeCEuWo/BQGXULUCM1r9JRu3O18FZnTFnaVrOKynHl5Mq5
y0wOWHTWZDjIkKZchCHWSBQ7w6A8U4temxNGScr2WOzkxMVUCVZzsNxB5q+GVlladc2qBGOjg2bB
WS7Fl3pfPrth+xxV+CrC8UwpbuOiafhogPy52R+qbz4HvXFo2gy+fnWuyXG+gvwef9kAsULBrt30
v2KSxWGfpyXGM+lay8Z737AeQqtfy6q2KXyWqlKtXkK/A9xDJ0anYUI0Krs5u/ym6NKikHMmDKgh
WkdfGgUzrNx9LVNoA6OvuqajwxZtMOremBaWuLjOHkfXmZfDqK/8WvnsoMNaFM4Xv5ki4gP/UuoI
pCDQDhWIpL80EnRPMxUDd2J/lmFxa9zsGsKjlsir9q5oscXUHmDYzDK3AMcQtHPz2wQgw5kzDpdp
48yD0UBFiSp4TC41eFJws9pLwy5vNSPZlxVaZZJswbVPQJrc3js65mXNAVZg2HddrbBgM+YMuXig
4UggDFf/HCHQCdwEejFDK/ep3MwlolQLVEP7QL02FQvNUHgDQ2zuTe6upykPv8DjmEbGme6nYNOB
+riFcVNo1ZVR9vYMXyPbbkTrzqRC28WNWS1SYno6m8jHvr5QG7zBHu6UUnqCyQGpR2yrZ10JgyRx
qarFT9vhL49jhX2ptcEEz9gYKDnz2rhqlOYhkTGBwYo0IdJXEsDuyjFZlLBQ7ECrTG5A+KQCaCdk
b8A4wOrXrf4sbGXZlPplY1nwoeQoQ0aM2RBaWBkGzabedrleb5UsaLYYIEbcep20JnykO6ukvN8k
lZ7fhroU3bKtns5FRlaBf4SniGnTdOGCdH1PmZWGXK1eiqko9e0CWcPiWmQRDoAfwtC/vDUSdl7I
OG73C2Os8lvsMMUt4WJ3uQx5h8jSkHe9Khx5faww1YoRMF3ytP78rSEM6aD0O1XaiHoEW/c3fYF8
/dSqOIAtWfsAKnFb82QirzKrekaEnQGNy2teHNgzBVKfa1ED7q6BaJcQg7YRddd6374c2Nvd2Hra
nb/L11kbQKXT4dB6ra8UJiwW+iV+UvXqLTtGWu3KI8JINCry42xAeso3duxFlrlauLsQTc/7wiVw
Ksu7+lwkTSeLJg24cRH0YXPvlF58oRbYElOva5g5avsGDYRZDPymnqVWv+1kBl9x6VA61cwjWG8j
kmHshCuADfr82LDndpdoFWI0m25bxrDORcqxqriV7eSPeF30rbhTFyDZOLq2h0GC6l1TJGu209JM
JAOQp9vOUT8nhcRzyPK1VijVnWhH4UpMGWVxKRoyUoL6itRxl6K0Do3ZQEwvqJo4uxEHIy7KZVTy
aUGV5fuzxszguuiSaiaKiWjObrhhsC7RYGYUn+okwegTdYVT662dqBp69gPpCiOFuqxrLbjGxO4v
s66Pd7jgp8iBPL+Bos6aZ17Q3kZQas4rWBXuhrIwZy7om3vWXuXM68z4ocb6xndndI/+CJ+dFRvW
H2lvpGex1GR/6mV+QFQWuGSZPtptmDz1eQpsMNSe05FA9tjOvtU9K4oEnwoejmzWyjkDxyjv3J4V
zVl5ibWKkNwEFhrdDAk/QJqY5U5L7TFb+fhCDjgiLrR6LJ7j0rqxiPD/GnThFzv1y73MnoDVW+V8
UfHdnkVhPCyD3EMaxVGKG8Tk4dWMLYagSXBZ5HlRDqRylFj8tEVxIwoUT7EYJNx8IZKioAwwDoVe
LLHcoaljvdzrFyYhZnORrKcGMku1F21vw6j3/R5oPWeET+NHM7oi82djaclLSVNgIZ7qiPYdfIKr
vjDa46OKgrRym1Va4dMSVUT7vSQT59/6+Puzgng2EOnrsY2Qi8QFeo1aULJuCiNEEjT3t3xm0qKW
+vAOEoNgVipG/WcSS1eqkXcePuKb0Xb9b0Vi7Anwdh47U7WRQK6BzXZWjFXFKS6kNNMuLLWzl2xe
W77/RMUvrrV/dG77h5FB5eIbC9AD/EBjNN6kVm5+6U01m3leN946SpAtHTOBbiep2nOi++0Vqs3u
NbKm1VwrIvmBiMIQwiR/V8jRbTqq6pWWJxAtaGaHawJfYBP5xRUvDo4iL4uuIrZOKw2uhW0U6fGq
KWBJiVMcXEnUDdvI0OqVlhJVkOo4/xtdSbZKM6grmG28reKo5ooPxbqMIoAAGQMuX9l5StDJKgfa
v9aM0L9hNcKSTrHMJy8+h1fCfK7Zh59VtTfciqqBMUpYZV6r9m31rqoGzPlWRuN71dYGo28T3RE9
FV6ifbbqXLhNYVvGnCHyMHiu2iLv/EWHXOg8L2W8fm53k6gVysqhOy7UYOxuxAF5WWumQSexFEll
qqe0IHE9LTdWOUMbwt0htmxYfbyNGhT98To/xKhsq255jhP8eUTND6IqLP3E+u/q3IH2BpwSu0F7
naGiQoxlBxgYXMKNBqvwnKCdfiHyusx2b1jdE6MP4yY+IeqJPKvT5t0APZNIdb6bXEFRthYp0RD4
NGcdop5HODNtiIOhGy7CzXxDb3nEc5a4ck1103yvh/9jrkJtdy2ycsdOoXQr11mJhHofx/VcVjui
KzCg1Esp1PntkIP0F6ARwWNKY4QtS62uLaYFAgGmTGyT0eyYrooSAj7suMeaIglxPqam6fDWhCjI
DK++NnGpwzltQwPTVdeKO8hrYbhPpZiH4MX8bzI9w5TXkoKJX1woKoqDKACHijt4ungcc8LHI8fc
eNMGtPBL7arF/nPtJQVhLbAG/onVsMLJY2Q7NYeowhjB42QNDkfNSg+pmjk3gQfwximwp4v8xHLu
oPuQ75xpuVsUwGIkv6F+ml1kOaxQxoDatDukxULkNz47oq7JH/HiWJAT9cirhrguEwPJWcXvpIvK
4m06E6f1gHJp2rdQmRvShcgqw4hSkT6eity38tYBuBYn0rd3+SL5Ls9QbWWTFNGis7Ghons1XPjq
8HKQ5eomaPhfR5148cS3jD+UEPCBnEf5nzjtng09N/eSlT7UilJvdFPTV7YS+gsn0WD9gAP+Qc8U
3GcgPFLVZjz1FHiZyjh4RPESUWMGTKIypEWlDRc2LFvuEGpzosIZ/9L+aiiK5DDkkHo2lfqHZ1Qy
EaSZzY69k867x7WqtNCKyrjuz+RO89ZukrK1roF22Wqyzx3lC/rk0i2E2dlFqkIzGFgjAQl9syyS
PH5sZZxogxQrSwkI15+mO6OBZNE8tqWXnytFGS9lAGKbrPGSB3sYNhgj073SaRmoJ9e9SPw2vHV1
75u43aja/IJFn11bWdJeuR5ehn66YHoOIijxaYXEBqamp6+gk/waQkm6FQct7ZttoTeE1xo2FAcS
u/SCAMmtpgZ6fybqgOWcTgnTBgOnX7wkvzchqid5/pgkcbZ+azrWCAvWpbZeNAXQgL4fN/C2OFci
lUYA0KwW2nuRDEuiWAhP3XR2dWXhEKw3FRYQosPkYJYVUvk4tPhVw1Qvvlgjfuugj6t9FiePhHl0
T0g0bxvWo4eqNYFkpR4K9tl4ltnABM4kNvKTOdrxwLckPREytqdPcPsEnHgNTnkil8usAoY5VcnP
AqSlVyL5VhDFUoIOMnGWLebu6+BBapER1yCkvrRNv3CWVU6Ib9eb1cbXmnOREgdRxZjqiWQxoYv0
zsNeVls3QS9Lm9QG15WAUmeX3kKioAK+mgdTsahTSq48i2NsoqVhUIdp9YktvXR+vERV4lmpesb1
sTK/05WCsoRRGtYNgCEa+X6P4/Wdm5S8WdyjIqTgos/rbjmricO+9aIkvXWnLUcgl8TqfM+zq6ae
R5jACN2BEg7kirorZdu+LNSwvATL8sie2LiXgVXBN2bu8sqCUjYkntziRbwUhQas9nPiQPK1nBMn
WLdavkot4l3jWvM+B25mLfIWcgQ17MFRAe9EPKcF6tYn5v0YE2XjZJ50WOJfcw9py5JUK2vjPqGt
BQGy0WVvaP48D2MAREQK3GHNXPS0tdMMzbgbSxfDqaWywwRkx94cUndNr8MzUWppeDqH2nIvcc9D
MBoE8VVemeWVRcQaLvQy+FpYyXmZhsZDqeUWmAoPOpAxCR5zCQPCVME6vRJfaoVR3fa/Ei9yvNJk
xJrlQ6Xu8C1hcbeK+L6LQShB4BnchK4Lb5RSZ7hIYmvVDaZ6ETJHEA6TNHi0w+yS8a1eDYlsXen0
z8KKIu0mi5G/C2TJuu8nyiL4eM+KQrdXVeOOw1kyaTA01qBscXXGGC5h3ZqyUiL4t/l0ONarSz1D
20J6uUKU1MOAQnKnu0gQAm7Hx70gIrG5NbXGv8tNOCsCiN4WIikOVNAts7llZT+hgCAeeqsg8qig
6JgDsYB0G9dpdJRpW+/CTONy2/ldsoiSuH5Qg/BJ/NSK9i0wOv855F3FmD4gdDFdY0NVdKFP18QW
NoUy1KuHUZvcB5170NPjNakTK2eqnbxcU5jEpURxegGkyrlQ6sG5wOWJf6tTcUgUYeotI+aGEjVs
ilJR9P6URbA2l5pgGfdF0iBSoIPjQ1X3rOK/h+UZHfXBg4ThzJBtjumU8Xao4wABYKJe70eAtIum
R3G9CnrtMkvVaBEYofQISP664y18NoJ2p1ed9ghuIcUtXv1U1U2aa7F01f1+lzvBS9V3reqjjMZ6
VkSYEfdqmWqfZbfM7732h0TQ7pXWVI8livNDyftrcifvVlXpEoQyFi3K4pXcM8eC+MchKusLcRop
EAIE0yF3Qhgm7WsZ3q6LMpr2a+I0hYNWQlP1NFekYYYvz0cNk7UzSOep4V0AGdFXMa7ic7zy0rnI
B/iO8VRkKklvw4s81cbp56RnolZjKo2xFhUqkStOxaGwDXxlVhOe5TBnvNQXJYPi/dk4pX8xMM7v
PD6NddxjmFOSIt25qZLuxBmr0IcaZ+r5W37vesra1nDci0tP6xJt+lK3hrv3DI6DBtph29uKgwHR
J+9Roi+sIoG7pG7AfovTtzrVgLvjfR1RbMoGZC0twjIBYYbevQT5+0Wa1jL26elUlYj4EmfiUHnM
XYQn+Wdvea1qD8X2LR2ZY7QME3jMxMVAHGFqetcO5kqcNFVlMlzZ+Mh+aIOFkzVLh14mviYHqwVd
X+sEO4gM0p0n++muiAcLjLirzZ1BTX4sWNctBH5vubmmWXM8rdpcXCgOUCunu2pdTjVFRtURH2ay
5FiB00hQmnkccTduEUMozkQSKFO2qjSYlkRS1YGMSmA1L0UyMIM5E6R6nzuquosS/V5kdwHcrbWO
hlw4pMNjpeDqZQthbUSpZMjXKGmONwhl63dVOh6bdmK9uejCJodPiYvweAwLeIXYj06PpcSwCWaG
pF116Co9qi7KJD8/rT49Lcswf4knqX98e1rRZMTTJhUEzQUo/ZVgQk+YLpZ15hEXPZGlH9nRJz71
t2RR+SDRHEJoRKkoGPuYkV2kYzn9EitxuhapISkuGCqB+MTKwglZ6wILDIId3G79vMKevegrayCU
yU9mLkQFVxlLIaSTXAP3Qwl9lqh9vNDSfGKnC3vS9Qh2hlQFO+LNPLYW3U2E/sUlBPIXjdTbj7LK
7QenB3XkOLuijT5XU3bqgLMpI9zpdRPZj32thTMM8cGlKK3NEE2MIXrwFKKnax2Jnb6T7McS0Ngy
LcN+Ka5S1Q5zZBOGV44UOw9jeCluaUutfAnTKx7A6VZuGOLILVNpJZJDNHwZ0Z2Fw6rK7yvPXYhb
OjW+MWVE+bppY/VBBzUWBfa2jjU8HrIMuBghqy1K2da2Kwx8L6FiusSF6nfDEOvQDX0v7iViGN4u
GcdxYBCFYt9gatUMUCd+e+f5TXuH0BKmw5jgUNcjCeUNAjLdsH+roTTu5y7U4q2oj+pJtdJagJYi
WU4NTl7cqS1xTVcmxgxOEWflaMaqbobyuk/B27MAINS+lPhaZUgyG830nv2bxm+zZzScEuIEvUlr
QAdtO9Y2QP8u/GyY1VdHk9LnyFUJfzGLPzTVKBY1zISXWCPNbT4qBRpIjvVnKBVzUbWw8fOpnWzf
jjHacIMcMJMYZXc75k57Ju5nAlKMW7PYuzmhilLRsxiTIuOiAlS5yALTfiRwYCuq1qH6pbVlMIiq
qfBQWHTE/5C5XTGz2Ee9/g8Re6jj/5AlrKnE/1CCGvocpMVXwnfbpVtE+jKWo3FNcEAyVyH2+CyS
bRmlc9WX1c96Xb2Ujo6n/ZCUI7VY4zRKlqCd8ZNoUvggo5M+lwe5vCIYvtsUSlStoU2GR1QK4rkF
b94fw9A+EgKtf7OriyqWxkNdMExAQh4CKOfq0XHLqwp7ZtZAuNBp6b5LCn8FX1YC/V3c5ZdY5pCM
ms7eJRtInpEZ1usZ+wBqF0U3gI5ABtqtE/MqVrSF20vBJW4jexZjd12I/MJWiQUC6Jxeaka2yOoO
yQiv4QrNCRB+cXr72EC30SwdVS1lktezLPlS14kFnVJF6BHFk5XDsbAtfWVRli2MBFOBqCJKnVbN
LnAgwKIf4qCCCWwZl56x1bFvbs3pIJJ+3JkXI+KSIiXyRQ0lwX+E08eCmToNgb5P13YZGke+kSx9
VG9mgoAdpOvnHKL/u8AjYLJSiLMQROjWWH02HTu6w53uH/Pz2Jo1ilr9CdsGaPP2GbZx5jDCX268
XHfXHtRBK9uP07uow8lRS3L7rHXyDALoZi/D2jSHxlG5gjoVBbQmDpZ9IVUPpax89sqog1IHoawh
dR6NEA2VULGiyyYvOjRAtAHW/sHbsccAjJ16N8DKu0tNrc0bYzroKnGLRnYzhIE5MYo1W0IwL8D/
EWtZ6lG5UUeWFW/1m6oKlnLNlk3kictanyj8IWiSlUiKAjkoD9DWG+dv1SwiqawqS64Bb5o3ceFW
13Yrzd4qwCzD0iwcnt6aqTSrWNUjoD5xkShomqCfR7HvArmgIZGn1GmP2HWQbESyzVxzmQY50RAy
2jiOZzzabOkuOocgAJGshsFfwFQjr0XSirLPNe6uHWAq9w6E+rKqG+MxHzwAbM6t0of6FtcFFPye
/I0wLHkVljlbGpEnDkGQVpdgroAtU1ceM23pjmW+qdv0C7HAQM8dV50rsh3edkNq7HT1a4NtAeAM
chUbaMyAvE6FWZlFt7IeyHMZ79BC5B0L3PyLNqjKhUhBpWjsnPSrqC5yAkORNyxaf2wnjDOZqIha
WpRW2wIkrasvHhiqYxtsLgjXLsYvgF/sWengmQ5x/SvTABTA93r3lnLdY0qMVT0sF29l7Unq+3Vi
kPteU1yHz6m7Uzt81dMA+L3m8X5T2US48xfXOb1H9KPXbbxuiLYgG6OtEbm3TTK0a+hYou1bvjg7
5hU9DrOOyAaqv2WnJSP9mUhXY/sUewTmo8+wdRMj24ozcaiKAU4VNW4QEHstcBU56H9I61awzmQv
OQ87dCiPzby10FbSsFDCibtval8cRFssCtqz3z79xz//66n/T++Q7bJ48LL0E2jFXQafVvWP30zl
t0/5MXvz/I/fLKIbHdPRbVWTZUCkhmJS/rS/DVKP2sr/SeXad8M+d57kUDXMP3u3B68wbb3aeVnU
8meDuO7PAwA0zsVmDbuY01+rZgRSnNCLL+60ZPanZXQyLaiBmd07mP7OI7HWTtW2ZYIhvFZUEQc7
KexZWhLvW5xJQeewUEEkIF56YaRflaOhHQ/JqFzpDK3n+Ibpa9iS9Cui8vOVpHjN2Vs9UYDPDQHN
LIAyOQ8wihrpukjtbmukSb8VZ9r3s6kGzCkpyzjiTn22JltXVTZ10GQ3eUAorasPP6ScVN4YvjMs
/77nDed9z1u6Zpq67RiabamabZ/2fGAMxPF5gfVcIuO6NdUku+oaOb5C3WI6B71d4d+YcoqFMaBM
RthGD3XIdHjJDksH2sCicrcSzs15ossGhDd9deMEVgmFAnm9axqEk8qtD6rvNZ035VMRlw3qM/5D
Qbj+dYA3/EFWH+Kobj5rgKZuI2K5Ra7d1OFWcYEYimSs4FTpNQny/OkaA+zBwourEvB+YzwQaxHP
RiuNL0RpmkU/tN/nP7QvafKma0qAlq6C6qnr1pB1VO0W6/Pfd7Sj/dTRpiLznlu6rQD50vXTjm7s
1GbB6qUHLCIdfDH0n+hhL3HoVAMqC4B9sOWJPn4r7jJoUas0PT/W86sGpDA8oue+PpaXmHXAw0a8
cIk5NIhmTpmtPcUPi1PX1adTS32plRvmoS1YdxVe7mzgrNIWrV2P+7o+Gyrs4SMCMUs5UZtNk+j2
veEqO1GesMvBYq7mIDld86qE3nhWtfa4d6vovsfGfM8Y8K7BmPCDW9nRCDSc9TG8paPR71rL8i+b
Lt+KFCSBw+4lv92h8wwDX5un7lmrwfxImIs2d/W3Klxa6+nxUlXSy/nI+mSdhUR5+FCHQGEf9Ley
W9wPvaIg8NZiS7Lr6X/xpD8sazE0hvxFhv1/TbCQeUyaQ3CVgmG902xEgoLMSBBM5eq/anW6vNTg
QhCvxn+cDH+VGA6fsnwoA8+v3yX/uTpkV/vkUP3XdNX3Wv88TXLRS6Pzfb0/SSzSOqiHm+ZQDreH
qonrvy893p7BeWpIjMr32U9N/FuVXkf5v27o00E81/2QH/7x2x4iLeytqLQGT/VvL0XT+K+qtsm4
9H3G+N6W+H/+ro14z7/dPNO4rvxuEDAla7qqy5aqmkwhvHfeSzFIg99tBaOPyuyimZYyDXTc8If+
/O+64e//w9fePv7Y35/8pDv/7j84dtDUC4ru2Nav9oL6O2OMaVi6Liu2Yeg0eNIL2u8GUywjkWYo
hqka/+s6wVRUFge/9Cpo9u86KEvVsUzT1g1LZig+6QT7dw1ct00f2DZ6Gcrx3ftf9CpYpsbr+6ud
4Di8ASz1DVlzoGE47QS+hd95PWw+PYZRxdSPvf7/vxOesoaoCUYtaJzSk1FhmiL/nT5418LbmKA5
vO2aYSi6rSmGzgtx2geMCbwGmoxSH7OyrL8MQv9WH/wblb6Pn0gzxc9ieA0O1Q9j9L+s8Dr0/NzA
j6Mn/XRScRptj02/jb7/PBl8xbD3Q+HrMCju83L5yz/4861P7vX6X71mroNDuS+f/EEUDC+POU1t
//jt/8b7r/tk/+NvrMjTx/n2JD9NEt9//3/RcBW9a1eXP6DdEhWl9LRhItA/ouFon1b76rUlMfyD
znxN/+V8+W91xWwfB9+yMg1OntowHMa4X+1mZKmycv+cvbYktm5ipPr1ltP08FQHT83JusCyHGbp
X218foj3hEweXluaHttmQHhN/887+3Ut8yn79onOaZKvp93uKNoHvIVLej14Pvk9FeZvxvNf7RkW
naV3+siKKssMu7/a8poeD4LXdsTrrZkGc9qvNrx5Rm7ktRnRrm4pHzCEbGIYk7Lg9ItkTviA92+T
Pgf7d6MInAUf8Pttsu70tTiuIH+1jy9+HpuOq7JfbpgGmqdoOPn9sD18wEdymTVB9VM3O6r9Ae/G
dh+kJ6OH4tgfMb1s9+UQ79PnH7tDRXeOVcqv9vR2X1X7J7+pDqDCXpubPhcV6o+P6JLgyQ+8/el6
TVGcD/jCETxLD1VWn7zZqqIrH/DBbPHwTX95fjI2IdEnf1DrWVO+b/pDHjxL63djiKpYtvP60/7P
57Crw9dy/2719LIf/9WX8OrQ7k/nLey72gcsn64O3af1PiHaHSfMaxeIt1tD2fA141f6pPt0fiir
w8lIpQKQ/qDGt4c+eDqZxmj8I2b0qWe+ZGX02gfHTlEme/sv/5qwx/ufZntUD4LT2UyF3ujDbjDf
R++/fc1UP2BJcu0Hpz2u8zb+erdcRzErktNdDXpnk/n3V3v8Gg/j+y2x8RE/5e6QphWBEft32wRc
K+oHPPetnz0fPm2qn+Y27DEf8EPeQavz1y8isCHlA37S4w1+fhGn5j9gPXhP7x+q6nAycmlYIT5g
ZLw/9Ke7So2H/oB2P9d7//WFnsYUTTfVD5jrHw5lwsx20jJT8QfMxQ8BO5t3rzfhyh/x/j3umXdS
rz79NLElTia0X/3mHw9V/ekvH95UP2Iz8hhUT1mKitjro4pfc7KTvmb8z6fNR3g46ZjXho4tO+q/
nDP/ytL03TL/s/3p1eL+V5edGtemGk/xYV/+8/8BAAD//w==</cx:binary>
              </cx:geoCache>
            </cx:geography>
          </cx:layoutPr>
        </cx:series>
      </cx:plotAreaRegion>
    </cx:plotArea>
    <cx:legend pos="t" align="ctr" overlay="0">
      <cx:txPr>
        <a:bodyPr vertOverflow="overflow" horzOverflow="overflow" wrap="square" lIns="0" tIns="0" rIns="0" bIns="0"/>
        <a:lstStyle/>
        <a:p>
          <a:pPr algn="ctr" rtl="0">
            <a:defRPr sz="22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2200">
            <a:solidFill>
              <a:schemeClr val="tx1"/>
            </a:solidFill>
          </a:endParaRPr>
        </a:p>
      </cx:txPr>
    </cx:legend>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_xlchart.v5.5</cx:f>
        <cx:nf>_xlchart.v5.4</cx:nf>
      </cx:strDim>
      <cx:numDim type="colorVal">
        <cx:f>_xlchart.v5.7</cx:f>
        <cx:nf>_xlchart.v5.6</cx:nf>
      </cx:numDim>
    </cx:data>
  </cx:chartData>
  <cx:chart>
    <cx:plotArea>
      <cx:plotAreaRegion>
        <cx:series layoutId="regionMap" uniqueId="{FE7CB792-55EC-7E4B-8CEE-ABF164612AB5}">
          <cx:tx>
            <cx:txData>
              <cx:f>_xlchart.v5.6</cx:f>
              <cx:v>Total Outreach Expenses</cx:v>
            </cx:txData>
          </cx:tx>
          <cx:dataId val="0"/>
          <cx:layoutPr>
            <cx:geography viewedRegionType="dataOnly" cultureLanguage="en-US" cultureRegion="US" attribution="Powered by Bing">
              <cx:geoCache provider="{E9337A44-BEBE-4D9F-B70C-5C5E7DAFC167}">
                <cx:binary>1Hppk504tu1fqfDnh0ugAejo6ogn4Azkyclj2V+ItDMNAjQAEtOvvxtsl4dbXd033o140Y6wckuC
g4atPaylv3+c//axfXrof5llq4a/fZx/e1ZZa/7266/Dx+pJPgzPpfjY60F/ss8/avmr/vRJfHz6
9bF/mIQqfw2QT379WD309ml+9o+/w6+VT/qiPz5YodW9e+qXF0+Da+3wF31/2vXLw6MUKhWD7cVH
6//27ObpQ/8wNA/PfnlSVtjl1WKefnv2w1PPfvn159/6b9/9pYWhWfcI7xL/OQ1CH2ESEBQGAWPP
fmm1Kr90e3H8PPIRjQNGfcxCP4q+fvvmQcL7/86I9vE8PD72T8MAU9r/fv/mD+OHjuzZLx+1U3Zb
txKW8Ldnr5WwT4+/vLQP9ml49osYdPL5gURvk3j9cp/1rz+u/D/+/lMDrMNPLd9tzs+L9q+6/tve
XD2o4QEG97+1Mzh6TiISBnHIWERoiPBPOxM9xxHyI4RpFEWwNfHXb3/emX89nj/fl6/v/bQrV7DG
/wG78tdD/H5vfnjyf3hqcPycwrpTn0TYpwT26Ke9iZ/DzmAUxH5IIkTYT3vzkz7/82H9+Rb99PoP
M/nPOCxnPf1vGrHgOQoJoyEhsOyUkp+3A8N2IcTAzFGfsoD+eFL+1WD+fBM+v/XTKTn/3/+IU/LD
qMGvJLrV/cOj/rou/+9+BaxXHMNWIOLDSYkRC348IeBTnsM+RQFYLoJ9Rvyv3/5svf6dEf35vnx7
84dZwiRv///szT/3OX845vTBPmS7R//O7fx17z55iDN+evWv3M9nM3N+/O1ZAMsOJumPSGH7kS9v
/rlb/+6lp4fB/vbMi+lz7BNCKIkpQ3Q3cdPT3uUj8hzRkDIcRn6IYY+f/aJ0bysIN/BzhHAQIYZj
Bu4NQ9eg3d6F/oid7nS7lFr9sQBf6r8oJ++0UHb47ZkfhDAB8/nBbXQUgZNEYJFxDK6SURga9H98
eAER2vb8/2mx89BSVONFjcTOS5V0RX+tJl/mhShkvkvfiv95W1nDr8SRCBv+1z/Tk8o76FK7nqQ+
lvVh/5buGPvy5khwzcdQkMXIc1+090U76as2Xl0SBtOxi3re2Kl/VU1vdKSDs1qnMBsxvB75/jvp
BWf4LcNr2rpcqf6tzEkYHmrTWU4enPNUplc+U8E4Zm48omrmKx7X4xSbV0VU/W5c3fBeLon18Gvr
qkQOnbujJsK811GZTL1e8kKN1209volUf27bnl3Hde9zG9c0N1N4DnDvHarCM9xolPl94XG0lCgt
5ZswZg/T1GFOirlIHVOJWViYUzShpAm8d5LFDZc29s8OT3xx+NG3jMtp5Aq+wx0OmgOZPZWgUl/H
XqSTRhPLiyh0t0gX48GKFXG2VglZapXU/kDT4RDWkUvqhnTcGvUmqMvTwKg7E2/8NJGKpOWkXjao
HrlzsUuLppUHankVzYob3L4pYaOyMMobUgSpxlN0mtXYpP7JE9xQjx7UpG7U2MY8nudMibk9quWx
qKb4MEax5qQm7WGl5SWk0Zu4lHGiWdRlY/9KMfZoyxglBCF7vQg0J5Nu7/qqq47OHlappqzH8dux
9l+uTNMDIeY4hPJ+NdG7UXdDQrxmTVTZKd67ceZxH1bcG4fz3HjXUY3PuGtijmP8cRTdkk0z6IHw
yfs6bpq0mEydtOwNmrA+aIUYJ6i33IWT4FWok9rVqReWiiv/pujRZWjnKK3JKnlj4jVZuqSpSz4b
lXUofhiZD5M3VXAoFs17Y4vURx/1OKq0pg9eWA2HFkmTChbzpW+6SzS2MiVwILnf9Iq7toHd0+bW
yJilKqo9UOmqywQjt+usWC6puwqxlKAf+OzEZPg4RTormX6jdGhOLjDdwY3jdDCtd2YSZ0MnM9J1
dRKs9MW8+BEvK50EbUU4pgscgbnPTdfLhIXTANqmy8TpokskQ3WGgupGluvC/dY7+ax2CQy1Sv0u
/ND28kPVuVSTbuQjCV/Utn1CyFuSip6dMixjdDG5Rx5UuLY8HATNxmC5xBM9D8v6WI9zkWF7T0Yc
JF6t07lpo3u/mXhQtu+bqsmQP39Y2/FdNXf9iTar5saqh8gsdTJYwj2MX0emoImbYK+8oKNZba+8
+MPsm5ebfeXRQmLYNJKEo7qOu2k+WceSqAhG7k0EHdVcmCtbiE+skS/APGZrXNZH7UqdiSlOPMZs
MlWB5lNGHH4VKPOqb1Rx8hBNmgir/HMReiWX5K2Qi0trEdzVPbtvrBendVF1CR1WxX0XoZwFx7rw
xF3YjMeJxAH3GbpaReySviT5rOFMhPXcpL2KKFfuusbNKyvdxxpOF/HWAxgAiN9eeNpx7GQiA59c
dV6GV/GWrnbkqx1WXndTmyxDe9XKtk9FXq6BO1A8UY7qabnU63SEuTyu5UiusZxvZlGAagTdyXUk
Ke1817Wl4GE5hKdQYpGEzevFM4aXocGpiOl1GUYfwg5Nl56e5qipT6gYQl6z6IUWUXso20DyqQsz
6lbBKb5FYo54PbI1K5toyTxawBFbh+VejJO6LTqaIJsa1KmEBfU7Eo+5NFgmpbcsHMmB13ahSUXM
xGVUHIZorbi/PhlJT2x003GYQ5UFhLw3xZwM7rpfsrrrcWpIY1KzFG1SSXpHBHd+Hyai94skmNzI
h4bKG9yLFz5zSbdEOIlcT9N+9T44Egm+Gj9IAjII3hZCpMHoRGqi+E4VaTF6Zd7qtecWy4qHZOa+
t7CsmuWajC5seYUOwVrZFDuCk6UuDtvRmlc3XVrKlqypHwOJzgUleb8GVeIzNcKh8566afwdDBK0
1uMhdv5FV/rR6OkWnMGlL6OW1xUY3Yq09zFqbVbqS1wvOu2nTyIIWq5k/1SxSnJbTOAq7aelWFw+
NNWr2g7mNLou1X65Hiyzn+rZzokXRamNQnIR1PyuqJ81oWjB7QmXMuaDltftnHlF9Gm1EnNVUT41
Y3ke7HiqJeXS6wT3Ywqr29JbFHrsBrJCmSxzpa8r4n+Y5uBFvywXW07uXI2LuozFwZblwOOgfeNb
4ueqwePRqhhMrVjuokK97pDyeFHHcHbqjtOVBYelkCtnRvJlKq5tp/kQGTjIU4obOmfazmFWyKdY
qCFtOg9ih8BP0Equ4gbOsormd3Zq0LHo8UPRFQlx8Ntl6D6ZWIY8IOKiLVsv6yDuF/kmCko/BwcU
krVLQtSWWbOwT7SdwwNku9yMwZgWVQ/LRMMX8JPHzjVg9CZU3wmkQDuD8tJMnXcZXXWFTKx4J6v4
RJq55Do4wsOCs65briL7YjIQZeihT0cTh4ls4zZBcJ5452jFhR5v3BIPqfH9p26Ms5gEJpmY+V12
VCRjrT7Fo58ME+qOFkK6ZKVdxWNbnsZhWNJBjtPVIkSC+rDjpB97iC76KPE9mTaD36ZRN4wJA8NW
SnElSu0dRNO3nIosgAEnuBnvII4cOJ0rkcaqWjgGc5wNYjrZaH4obDHzSA/hYcTTU5l7vg5Pg2ri
VK/eu6CuxXEeQncFsQLjtiUGnH0cw2SwTbuZ6KRtug9+u4V4kT0VHmsuHpJXeohuFxtMyYplnLoS
ZSHz/NRJEqckXo9LKe0Jz/K4WGSTATaLj83Q84iYFC214S2uwH/Tqk7qqHtyDgwGxjpKQxHSFGzZ
wuXiVzcdxaAoXTdzgr36aEOpr21luO+rkDuGQIHmuuIjlk/hgpvLLBzYohOaxKOCnezWYIH4Sk7n
cBHuMLWx5dFcLJcp7PEhoqXh1AvgGHlBtnQLPU4reFZThlldNwFv4bvxtJJELUN3QEgF6TCpNrVE
ck1ndO8N2HDSVfbQM78/jnX1Qpm+uVDPBAc9QMBAmLsGHYAYpD13K2qyrixAPdX4GA7N41qjD0Mf
viyquU0MmSFkdu59V61RtriI5n2tLF/Av2eULq89I+oTU3K+7gv8Kl4nk2q9+InxOS3GRzLHmWcr
mYJRH/jYQtEv1RF82JQxoa8Udh8DW9LbOBSZjLE9MuO9kjIy97ROREHPUedLTlSvDmUcXXda6LT2
wZGvpRlTHCkE2126yxDOB1ajLumGsE/bTnhX7bImVTvJW6rQdKQhq8EIVDLpV4jpy9UbX3kzvdV9
f9O0VXnyMdEn1JKYK/BrqNCHqqoVGEQrbmrNSLLqgCahV/k58+SYIOPD4dWdS5oKIhvMKpzUysRg
lIW5oLocD2PTPaG46a6GGndXu+SC6RZT5J8Db4awMZwwn8NpgWiB4qTU01tvkd5xapYLoY7eVCEc
bCrsaakXd57AbfI6atWxRqOXQZB+M8sGn8NoC9vD2OOQOZpToCuUeGVxvfhuTuvR0MNEa16TpTiB
o7j0Q2iv2mIRp6FY75d6LE5zU4R8QmE+hxbzZu7W3I7hi3Y0Ko0Fac5F3aE3MsJ3tU+S2V9s1gRl
lQV1mC1+x8cF4Stn5vq6K6JrCYbE+foy6BXdzV2VYH+pLg6zd1bQkiNSFKdm1q+6YY2upOle0tik
K1LhKZAvBhStdytaRdatsjtEShZZHGt1FICxJzUqwsMUrXXumPcSyUkkBWQWBzUKHrTIf2uDbITI
jfejnG6mQOlbNV3KYhqSNYLgVKsO4oStWKfqS/FTW9S0H0UJEUeBwjE30QhusXRFKbnXN1O+tyIT
plKDPTNGzTmbiylHrWok/1YfpRBnFmz5Q4BaPsqly5QqP9VohXRt9dyQ74WW5dJyPAZXZYcfhMUu
YYq4lnvd0OdxLDcRxX3+uW67h9LgNWPD0uV+43UtZEjtfBK0Svsq7PK9Yy8E7lJvLN3Jkbkar8CQ
0xOtmySc5bQmbRnoXJKibvkujrKMMucPbyva6Jy0kfqumAb7pW3xvPuO0P7ghgIlrlRlwtZC5/tv
7AUCww4JSHj81vT5A31Xc3+svHRe1i8/XnjIa/j+sW+NMREnHaDlOA5C5QjighxirWJJdrGPy/Vc
+hepWzgN1Y4d2OCrWPhS5V0j5sNSebd2LHUOiYe3ZnaY2XEG/KAZmM1jV0hYLm+FFHX0UeJ3pYWM
H0G+0ZXG5rqgjoeucmnlw9LvhbctGLs0Ha2CrFkhYixQfGiCGnZp26pdmiVe/Ux4HIPXzvtg1jmO
BQRmm2QQHdeEzOHvDix4hltkckYjk2vjVn1aojUpixidwC90eYWDLm9UCxu814Pe63KIT9YT9nAy
l7rPbUf7fJdI37gTDV3q/KnPh63Ypba3JLPB/G7cHi1Qaq2scuHjL8q3SyISMO9xVkvi122T7NpW
QqzjZ/vEYZM2RTQVr0PcZGKbsd1UzcV0NqdJtseq9tmxbKou3ws6EpMbYrp8Gop8QqU67k3rGuo0
hjSUN+o19cYGFF8pk0ebBvmbtFcVMX02Y/dII2QP8WLvO4tLiGE3zayRrr6KW32papE2sfS58zqV
x6UHujBs4l7fi726ekXPaa9idXES0nCxJWJodRdI4orDrjgepAxZVcjfq4rplvfbDPYJ7XOZXzjt
N3mHawl7oqq25UE4mhzMhMnrQKkjcyzvunXIQy8c8l7EbX+KSA2mJHhByeS33C2NzWttLeQBUDRw
UNJe1z5Xm67vBZzpL9LCLMzlW33vRntjPDZTFi+QI//xHkMNWrO9bl0g+99/+rV1wPI8oKfZzDC3
joDefRZJF7dgxR3EJltjPVYFl70AO//tyXFou3zeil3aHxxn8MOA3ixJiUAlgtplhjJ52msoBqXZ
pRj3v3fOhtle6xuA2jJUIsWn1dDUeEqktR4DjiGc/fwG3aSfqsxXx5iBVZkiSFL5t5/HePDShpjm
89ruyxpHsPz7Uu/FtC36t+pPj1R6padRgUWn21kEmAnUUPsFyryyZ6cQAE9Is4m81RUYz9nvJsDP
StDBYbMuIXWgmbvYLcG1CGt2iOc7vdDxHOlR5cVunOLNLkW7CDBul64d+ASr7719N922id+J62bz
oh4yaVGNx3g3kuDCwVTqWJFTQ+qkcbAXmI1RZjz0Flyfyb8Nf6+K7Yld2ovKdO/WyeEs2OyRZxhY
RjBZoMN/1ItpQcfIecfP09mmt0sK7Oc8BuIEMHGfBhS5zxPeO+nQz9wABpVO5QIZ3gLY32Zf4ABV
/WkXZw/rBDBtm7Sb8ZXBDGdgk/bqXPaQgUpRu9y2D9Xkj+eR9A7sNhQYvD7Ypk2cfO8mqPjPSrjp
JCtdl+86SQF/O/gTuftOv3cReHvGm4lFyV41uGqOre9ffffcrtnI+jc+9fDhO+Xfn/n2jc43KFHS
VMneJqoSzpOaIYIVJPoywP2VgRm2JjMLDY/QtKb1UBUQwG3eT2yHvNqkn6p7B250mHxPzf8A7H/U
ZulFWX25F/FH9R/HJ72xEMPO1n9r/rH6jczfyIs/mP2f6JDPFy/+CVfyl53/HpHiMz8A5uqfEylf
2fRv3MuXV77SKOQ5jeIwBPoCKIs42Fj8P2gUoDWBXEZA/0dAtVC4APCVRkFAo8C/EAIzHEMPjOEL
jYIZEG8ognsBAWbRTqx9nf4Pqw/U0Z/RKghttMn3tAp8AKMwAo6OApXDGPqRVukKG7V1ObMrvyjO
uG7RZSIOXUI7zfm6hQJIMIDCzdFfXDde7ceZDJvt3k2UC6PKz1YBkAYT7Xlv243CLo1bCPGtqgOZ
jBaAt71TFe9FQcx52vTP3yK9XcKb1DuHz2N3+tb8rW9va9cFlPhbt9VDczS4uerDoIWMK+qmgyBl
Rrs2k554N0rtHwDdH4vOO++GrUGNTTAD5DjaD8Ru/VQwijWpdZWtrDOnHmAqlEj0SpXzfPKJl06V
V121gZgzxtin0bruGEI0SS69HE4AwZF0lRTlezEUoeJL1L71JSJ8wTMwPAjW+2zKdF/HsFAHz0be
0Z9789lIwvdM/lN1Nvj9OgCSMKzzbdiWNaeQ6/EWgr/ddPkQ3RjmD8duSwP2oqUEIP9IRpwQe2mL
kPIwpnFSb1HTXnirbyGA2epgSc2phTlDEjAAPChG/m0Y+1jWbXy7tBcwDnsY0HQfb/a724LKb8Xe
ZnWXzlNrT6ruIN2zK8AyBqImunCwyN05Shhtq4x4GGD8KILAj22xyl4gPKW+rsfTbDeMUpoyW23r
HdaxejnHYs41cF/5ig7C7yHrERACAtoESfWYF4XoedAZwFtW3GbzKgQndGyOUTxAMjy5XEh8mEKs
T/Nt6Y0xxMxrzbFfj5lyOATvX+gUDWPHIYrJBSSNvhQhV2uMcmKCmusuVpkqBAFHQF1iOv9DrKNL
vUVxxe5otyJwEp1QNCZ7k9A6OkSuuq73ZGEnGvdiJw53aXfUfvuiWMnbcFm8lMGpEmsFkGnns+iM
2bmN3SGqCnFSIWhmDGFOXGjAl1m7ACwEedxkgKcCKg2nHgLPV0V1D0F3/CnuJGAComwTua5+bj4/
bfaEb3+SDE/z8A7QMDEgfBprUsDqunviCnLwwxDovzH4CIDOAirazwDBhgAl1XbKO+ZPOUSxSwoJ
58ClqU0qi34C2g2Wgy0Q0Sfd5r/3ZaCNbw7ImBc/zX1nW8sirI626D1gK4DjsZtjglRD5bu0n00q
JyAWd7GgQEc6RU8OUEc8xmcivMd+7KqDJy9sWAse2ChOpiHueVcBajd0c8uLBalsLfwpaT3IxKsR
iDTmKpoWzrxic72AioUsD/vxdeux5dC4uDpUqjs2jTj1ej7MQSFPg51QPoXFmrP2OKCOnSHmNvm6
hd9sTyaCUgfJFh9uSh4k00xsEilAfYul6LPCAQor6qpPu5FOpxBBCrhlSoQEXtIqsBR2qxo5+9ki
y4c9Tum3dDDo4/bgzeWHcgEF1WO8Zq1l4jSK6NSMgqUDFWpjDunRtvPR31I1oHG7XGxJ3C7tbREE
N1nD6o/76QcYtYd0oQFrABCfzIADLHllxiotKNCJYhgBAcZ+D3wWGbNoS58/D6mBfL8bbfotmgoB
OuPEg+hsbB8A9ZlyvBVN1I45ZBCkBoJBmUGfwo6mdFWwnbsufBZJFybasfG0R6l+o9/HSuCswQVk
KPHdspTB2QUrRGlzPJHU0tXwoInnHECumwr4wkOA3JI3pZ8KHN3FvgmyfSlJA8gQCa4msZZ8oeVr
Ftyv0suEbhawL1WcorZfNuDmi5FTFbqaCas/2+Wo8mxSSAoerxfqhHzjHZtyuvcEMEVVozgx5lpo
f0iMcCSRhWgSCAmWBPe6SQFCKtN+DruU1v3FC9h0ZIVwOWSzLt8lDEgiIHr2JF0MmOmWdfhb2lJt
6cxeLQL32CHtsqoyJlm2T1kBWS4N8dPSYD/TQrZXU4WaK3PY+L+cbqHoXG9p+y7uRbg1fpaCoc4K
BmazLzWF2NDGvFqEARQHF0nZEn3GAZZXK2rlFeRk8soBbp9pTytgbimgpsqWXC1gZubO1edCAhxc
bgiSLao67zY4VMY5QmBhS9CiAwGGUg0uhQxaZ10U3aupP/VrGxzlloDietDnEJinONh8wd62MBOk
cYs6uDoAdn6IwuUI147OoUJzToFP8BMLJ/5YxOZWtXBlQbD2epzRfJqmeYW0e+TTAgTMWJACYt5l
5QWmZRY1/jkKwmQtSAnUhzde1SYYr+Iu5t2cNXGQ+rMpDgz4BJTs+yN79GWn9moFgdARh3NO4kRa
4COH0gExvVlicmPFWJ6Aitw4LIvbHNgPgMqnfC9UZOoDhtsLjgBiILawp92Cnb1QmxQZWZ+pUjws
NkTqc0fMwCwkVrZP/TzdytBMl8AXYL9sCYxIoPjQ+y9qPQWA4Y4PQQV3P5zXctOOb4EVeVgGCN7w
1DfJ5DkMtzjQcSZ+Fi3hS2li/+hPGKXDEuaiMFkxT29aWvm8YA6yu+nt0rQDcKHFpffMyE3VZ1G8
HWkP7EuFvVNPu7dyZK+aYgYYzBvWY1QtH2hrsgHorgkOI18XcW0L2h6DjdiISHBsjegBT47fSF9c
7LQuJ4bxwSz40xCwG72swMAXASR7kU6tL9Y3gLZZXpLxgNe6AAPdvWGjoIlo34R2ljcSYjy8eFyJ
tuG0rjCXa3gzNOiCgIQ6QJLyPtS242sdA9xV1tm4wo0KoeSpDtcxZTNSW8R4ajssD21obarnNoUL
45sfeDB6KBPPdPRsddAktst8QKptcNdV7LVUSw5fDitpbgsBNCm1m/eJwbWsI+OqmFESkZgBBdi4
DKjzIQ2nCdIzIl+JIG5SI6b1MK+z/2YAnxSN6BMjQBbGrffRwkWow9h2ad/XjBcrW/haQPQ3s0d/
hL8itq98v4UbMW4sj6WZuVWjn9YrwDXxvLJMAnyttT2W4wCHzi+vZgMQei8BamWKCyTfzwP+fVkm
/x7g5SoxAXdzZDgL2vJqmd93VFdXAe3P8SImsGmD5jQMb4MBqzOBLP2C4uIh0jQnFqimMIRrR1qK
NsV3TLr6RSOA/w5waw5OhmccLW0yU2SzGTgQABz5BtTPTNa8gMDh4FFq+GLL10HXDRyUoE0GBfys
jeozQHQHRcYAgHOGD+1M0moNxVFUCm7QAO8nanB5dZWpEO4w9SFtU1mhNoXLQe8jZ8khrtCbicZw
vYC9mKiRJ6Kjd80iAV2l5EZVMebDNQOSPCG4gXtCs56uHetS5cY0NIvPEY7swV/jd200XcPlObi3
8sqV9w0TVxWzGljPkfK+6gE/WqrXcK04ac2ATitcCuRC6DuL/SbRTbxwMsHj81yTlIrhfQj/p9rY
ZOkzaraLXHX4GpBs4P7X+mJpCyHpYCrAp+oET3gFRHq8X8qqTsNF8boPKFwEix+HsgdDSKY6ITps
jmws0NFDM0v1dJoLdjvWOoZT7CbeShIlXlNwG3biaNw8cBc3SeHTY7voCvKTcEmrsrgrJ83rqeST
HF9qSR89zxyNDxNHQ3TAbZ2VsX5bzupDWbn/4u7LmuPUubV/EbtACAS3QM9tx3biOMkNlZF5EiCG
X/89Wp0dfPztfarec/neqCQxNA20pLWeoXHZE9hZ3Wr4wYgHg4Rk+q0RsxkINX4Gn7D8BgrYV9Wp
3YRwee9Z4yfpg2rkCuBrQ53vl8QRkeWXqabMWQ0W2n41VyD2aFLdovNQas7zPce0gRDLaeN4Tzts
Be20NWs6stH0QOp8s/n/2FdlEoy1NtP0w8HG6ijRUY2tZ1xrjjtEy7pNRfanRs3JLv7e7GLNuAfn
HJn7Gvn6FYs9qg2u2Z4SMwlk4d4ZFWIG6qai0nttu259VHPdHqu3f928nSZvkH+n5vK+ULg324lM
w0lOS2oG1LXtSM3bB1CVClXEernI3QLR8Z8v0GDlfIjL4QT6h79b2+5lyyqNcY/8uORmUFK0TQkm
KrZ9tr5m0dH91n6zj1BxFtTG8Ll08+bVbm/OV1DA8ObYN9muemzzNbzt+Y9XNvpgERVePf/eiU5X
akSgmPLHlkugYM0kHiwvmfa1hYU2JfC2grJz1OyWpQumeFijjNZaihLb2/Zb+5+3cb12o7PQ/oUE
hDwAu50Ej2KsyXF1rhlkymyskELhss6L6R1VVy4QVMydEc4aQHM0zEG1rcg0qrQ1zU5FJQbT49ZF
tdpIitDt5yks/ucBdPw/9eEXk5XBdvptH9P3H9u2WfemYVvntFIoZP3TcKtlN7aGd/jvzjxyoAP/
W+bxtapBE6St2wF/5x3NvyxMxZbmYAvoIX7nHH33L5cz13KhCfMFRF+Qg/2dc9QiCtcCWcr2iLuN
ROEf6vZf0Ib5gLlcD5IlfdR/knMU/v+fc7QdbrvM5r7JhG0j8/mayr1Uw6BqkXkAsYqXeQDtWKbO
rq+NcOxApDLjHCymJbt6Rn/ts7W/pK2jQrGwr0ZuZzujW8pD3DZ3Sb6qa+t9SbtlOtlY5BfZcwZM
bWzLX8syZsdl8X/M4ssgDevCSxGOizKOosjYBxsg1QxG9KU15TUDceB+nJ5BkC1OVV0AVp7KDwxU
98dFtFejn89LOyFdnoCO5NYGQrg69s/F5L3nLXKkchB2VFQHlkjvmkgRxFLNJ6ctkj1omWDSxHzY
J9LeGY2oQEoR2akuBEKD0n1J/dx8h8QoODXIWLV5st47Aos4N56wLuL2Y1e7P4Vb+mGfqp+ZM5S7
VTpXrP3mE/f6525ek70oe5AqY7D5eGMbF86X4zgNn6fMNu6zEeH4BJqeM8WHuLbm5wKLidbmd4yP
1TcQTcFZyo5Jsy6Pc1ybJ2scTp5dgjxWFWsUYzI+xIt3tgZl7hMlwAt2BAgxbRmVRmwGVvtuAuCX
AQ3q/DmLFMAHe3Gyi2zFGnkTYwGQgvUiC/vIyxNWeNHcIVk5O0c/Ff3OztKdX7RZpAMH1yjZdRl9
sKYmLFLsub7nIHEcZhdrR1l/4bJ/Xlg27pCbOvRlWh2s2PnR1dUY9qXbn7GSLMOJLSLwlQDHairc
U1M8DL1koGrY085an8bK6s59s8vdBRxWx8sPZSYuNmgkTJkhohtvJwDZBy3nv2y7vtjxNFxqQ17z
2fCv8eTt3Y/FUCeH1Z/vytlALFmm3/iEMVMypAmBZ51BJrrnTlPtaycDK6L5aeDywFMwi30xg1pj
5uPnGoFAlK0LUi4DMp41aEaMWZcJ/MFTL5Jyl9uyDue0HKLV6e195jqhUuJH3ThYonI2BWYS/wDP
ZzraRc8xJHuYYjF96JhpCFtDPDq1SkI1IRhxEsfae676UkMucCz5cFcka3OJYwc5z2k4VUZzckTi
X1bm7kBd9ZomfmmWd23SJ49ufkSSLbJS2ZwLvGCHztKLMO8TEKr1skgvUgaLTxVrH6VU9p1qwO/J
rV9czuVdaozxzkFKJZQGkqs9EoWt4PKC3GF9wS8O3CBpXirejqfWB343DNnL6ALW4gXoTqmo3KvZ
fDfmXh58VX1OlmEKhFeuEZN2eu79EEsp595kFKLmUZJ1Md665bON7PehRAIoNBzj3VRxgZ82SG4A
zfPUPFWeGY2Kv69LXt9VVpUEnutOxxqhmttq1uBSFyH3BrG3kjgE1X4Mh6UHdWXo9rMov9Wu4ody
LJMwm8rk4OfFJ5AEg1io+2RGZnj5kpWZvwehMPBT70lOGLisBYR1YK4B87KL00NT0cV4a/L6i7U6
2XECDhOklR1VIMPuzKZ/LNn6i4Mv4RXVJcnUbvTB3s8c86fnJie3MZyQxS0YvUt3nPPqO67bi5JC
nNomW4Iaib2dV9uI2Zrmsjpr2EwL0rdjj0xr9nl2QbGKe2MHoiUeIIh1s5k+Vxi0A3cZqtApG4QL
Q5sFsm+X8EmCKY/4cywix52Le+Mp6Ya9qOvsxNryHe8ntR8d97tKU7B6rDxBfqmr987YOsFSjAyk
22YNhxLYqZs/yN5VO78s2h2fkkM9INaqHA/kUMM75vyd68shzAsrDVWTgN8TIyhbjHSPbH2MTMin
dpXFHhMVaP45Up7mrMA1XK89q6cIzOZ1Zyw/nMQtQMqPPRDyk33FFy9aXPnFnfH+8BnfshtEG/ar
eKl+IqFYHoparic5gF1qtkGaNeD6Z4Aixqz+3sz+FZFRcV+MBlKG1mBEporTIB5PWYpLbhQiJS4b
/1RXTAQdcxDzGj9X6K732ZwiWTubMgLNtBAg5i+z3wd9ZicfMefuhzl7WKWfRcB8ZZSDbZznKcak
uvrGXePZMOOLNfWRlTigECdMgd6sXrp53IEgE0oL+ZBSWmJX++ySln3y3q/UU6dqZ7/OttzZ3Cl2
IE4DSU6VAMVTvF9is997jYEYsjfZuyIs1cfF9uLzmA8CjFQxRxOSb0EPauEh7nl1b4qhDm3WOjve
9yaox3W/a/j6EBdy2Pljd7XiHq8PlII6fl0eCqtq8LJL/Dby9TpAIBbEifDPHkfKtJDFAMGJY0cM
xJRQdIYVcr9jh5QNR762xyYbTwZospHpe2sEkq8Ec3uUod/nw1lh9ewqZ7233baLlFuxqG3GSxZP
mBO8ud37RvnsAXQLDdU9m+ZiRV7Spzuh5i7ol1lFo8nwhjMDIfCK+yZXCzkj1ZT3vFkw+MbDfnLl
XTa218pN+MWWUoYJ6wEr4GfizE3+DrjWwU3s+7X1pzMz+qhPs+JSZ1WyAztBxchjusZg7Wa/Bq+h
QkgwT/WBtyCxYtViIPydojmfXMzI6xC6TfqYmaKOel5HYNl0FzFUR7/LpgCc3RwZd+EfrDE7GKWR
hX5t4c1FxuDkpJiAswrJBB+ZSOlNYDww725sOTvK90bWGsfUBgl3yZIPAFfaCDN8h9xzq0DznJsj
tEaYcpFkdFzr6sRQH6V57tzxVnE8+n3XGvMVSW8EbArpuKJxdu4klb7K6l2fYRngF05kdIckKY33
HugHJxNU/MAw3ASoylpex345LF2SRE65mGE36/S+jseJLOeVZT6+B8AXiqRlx2QVFsQHpZQB0shA
ZFoXSGQK3JDYT6P0frABsJhiJ2JCbZworhmIgkFaZ871ruzV+1ljM964zEEHZiveMsM9t8xlITjV
RVjhNTu7QFTzYpFBXkNwZbcQxmEQO5qDeQQYumhEdDmv5WjtoI/8iuiw3yWO+m6sOsYnOp9Z6add
msAXdaBfOet4BCqFXKLVRjwF2CYyf8ZStKgvOfPaw9B7QC46PtiI1AXmgcJRGTIxA2g8xrKzhuHb
gDV4kBSNcbvIGckO/Bwh4mk03jiDEx7OqjCREXqWlbuPk948J4Z8jouh2OeaZ+Np1pAFrDNvluRA
raT1rmxVxj7XIBBx+KhGRD6qbQV4mLgZmX8k1t4bEt/CbOOUJTuJ4PsCXV1zbvwnOzbzSxfHxUlh
PKlHzwqdugAfK3eTXeOYSINj/bq3ePtAlwvo1TukRXJ8w9a0pwEcoI2q6SYpmFqx+7LxMVWblPUx
1j/7OZMqkIhlMLdKdcplLQ9EruNKoo+qPcftLcxyDul9AyfXUhaAZ82AUgqCl5CqpdMXIMN30JFo
oJIUUR6RqW4ldVi8eVhdswxrcBiTDpg33k/keXRtKzaGJQem5zIIvtYVpGpi59mai0jsQ2rKpfhp
tn2327oK0OMD7o9YZ2k8ke6FQ7eF7lXPnKvDsnjPPtRyWM+pI/kZcDFkYmteY5Zi6YWKXtd671c3
1nmQTs2C+Yy3QZEgRiGO8azmEI4T7pE4xFvha16xWYpmX/jrc2W0xrlNU+NcTvqdy/D77Iw+2CjD
nhIABd3+Z3njEk/dekh7cSSGMLE1qfA0b/NWI0KxuTK+m5G8IfImFcKqMVx6brfHwhFj39h3GNV1
uhbMASD8I1RwMgFssY5VEPfyyQdZfU8blf6x292MfFw3s5AnK2h5YzkPgdlUWJBr7iTRkDdWsrV4
ALqorYbkY+ZNyZ4eCj0LelCqABDg1uJ9TyzLOAfY1rn+XmQgmNKTefP+9hNyr22fz69oyMJHlAVs
mo0dVA70Is8YNYCxLV1/lFgQeDeGtaZVb/fLn1sFCCwf0xPCidstoG9J35dnbD1v3xzDdr33ZHqq
FhW1SuZRato/QDNQQTqDoycG69FCRAwbC6gfmMTa2/ZB71j55z5JQo8pdzcMyL8uzbNRjxk0J7UV
sHUFnucNP008Fa+H9quclk+yKDDAegmkCXWZYR737UguQwHN2t/F7EsrFFZ26UH08Hk57twVIK9s
jqZo5pBlzpNKvTQa/bvO6O4Z8swSUEFopJjo+XhOcktLId0T7/lTMzTvO77HjDkiFltZIAAkB1ZV
7Fe/vpvVXV7X3y1hfTQTSwWlUSDym7KXyvyYpwB2S6/9lKj6ExMxCPs2fgJWld/LtC6PDZ8fTSBQ
TZfvp7m6ZskElBGMKywt7JexR+SJrBWG9r7fjwIpfHN1CkgDx+MUL1j6CPUBoGF7SeRwN2gtcVKm
z521COiOITrlBcQ3RSZOlon5NTGH0+iJ+mBBKGot84NfeR9yuzKhTcwu3jcDeQIA/dURupbpyRk9
rL48de45vyvl95k9eutTW5bZPk4NrcUqrqkzf0NAUoWZYdwbY1JAAwYUJeGI1j2vQyai6gI3Fgly
DgaemHyfQ9tSlw+LV/yA4AJ08yXFAFomX3st9zMWaJbNsbh6zuyFABHBz2+fPMA+OtRjcR1antvg
dg0PhaiwTpjtNeAA3eKpuhuhPcGqT92Z88dYiCEYEvduwSJjAGqFXAfUYtCHpVgzA0lpn70Sc52N
5C7AbRl6RXZah6aK5nDgxdfeUR961/uicBPWtOuCcTLxIrrOe1kWZ68yn7oSMJ692LtWrt8Lhpha
5VCo5VP/yKEdyV0XkHYJbWpSZh/H2Y5AGH1e4rgJEr8Hdu38lNKW0Wh3oBKkIlj68aFq1S5t9iuf
L5C/H0Cr/tVnQw0lmg/gpQ8KNjvXLi93vaN9i1IOnn4GHZQjcCPN/qlqDTdYjixfkxB4z7eVFU+5
v4Adjzx+ufAx8Ir6KuL5aAMsHKrlUvBxX6giAaN0/l6P1n1ayecVaqfC8j/7EBmEDL+jFYzgkwkS
ZtB23gOEZofaLO+nYpoCrEkP0h0/NU31hKuEngHIUmLl3qFOEXjxstzPdr1GixkHyJSMQNQxt4ls
jQw8hmR6mAHx4/p25tFSWmCmXLHPJhnYXC2hwx0RAr9/yOb+E3h2YBdD9hD3/SeZgJQ99cVpYG4f
Vh5An1UmAsnlQl1YBkSphnZOahFdrOV0hrYA+Cm0yC72XAS3nfpqshGDnzHuHOYDsVwxHLgQfASi
HB7G3vPC2IhSLeQDodXYG2V2cWvrQ+9BYwpSXxmleRXlWghoa0kg7lqHdXIWSi0XHLVw0IOCcNFS
QqjM5lBqeaEHneEIvWFJwkMoEIFCt2ELlKKBNnHQIsUUasVWyxZXLWAstZRx1KLGRHURDAaWsMie
liJdLmMFkU+iDlpaEbRaGmkWQFOFMM65lk2a0E+mWkiZTJBUtlpc6UNl2UNt6aeQXYJkDlARHCCu
JZk5tJlYWSQ7e1RdiN+o0PLNufq4QM2JuHi9WlrfqYWehjv+srX004cGFKf8OjvSPKzS/FxnebNb
oRcdBbPCHArS2Ut7vOU/eCnFbs3XeQd4IiqKNpxBDMxs7w4oaDBrWSrXAlUOooSvJautFq+Cl/ic
Qc3aa1krpF3wmNBSVyxgP2LWAGIYIxEIMWyvZbGGmK7NaD75+frNNe36jgGuC1ctph20qlbLa0st
tM2guJVQ3iotwa2gxUWWwQ5iqHNzLdNFGOKEvZbu5lrEW0HNmzrtJ/A++BXDWpRpwa+TyF9Ieyx7
ObeRDY005Nvx+w5j0Ln2u18Q2gGXizF9aiUxsihBN/3ytMTYqK8eSY6hPQabvYgKBUa3U5nXQY7v
eFf+wBRz7bVwucI60M2GT6PyfmJKV6Gt4T4famfwOE95/qPQIuhJy6FdAP4z9NFshFCa9V6P7NU+
7zmWspjS8EPq3Z1RgJgugI8XWnLta/F1FUeN5z9YWpTtGBhlsKrNAtucGIZBiLcBpH4TWs7damG3
CYU3g9Jbasm3W0NG71ZuHALNFSE+ySrFQ4nAOhy8to0MPtmR4js53jVQlIN3/AXkoxrrTIjNgeMe
zfWn1CL0yvL3flNNID8OTujh0ppBgQSF/Dl4c+O5a9LPjZa1r0PkQ+Wearm7vUL4HmsJPDS3686e
QUpdtUCe2++4FswrKOeNAhL6xrTKvWLuU5+30PRpoX3nHG27m66G631LocQ3EIVFIDu0Qc0/1MWa
IWooBJKlGNCSUT3Eyg5HCWUPSfyh9V9I9I+3OgPrZs1hB8C1MYCxwCIgPRfaMAC0/EumLQQMFx4p
4EbAVqBJXuDdUA09vyDhHSbtCE6o9ZTg1S8tQNli74jpe2EXH5rxrtfmBQpIQlSOEBGrkSFmgsUB
tPHIwLkMpNrhkGkbhEUdZms1oaCZ6kCZfquFYX6UwT0hg4tCqu0USv5SIL/9SqcglBt22oTBghsD
x8A2RZOA14YYGDJeSA612r4BueDskMt4t2QFJv/kV6WtHuIJpg9C2z/02geigyGEYZd3mOYg/hz9
e9gbuEE51+9z9S0bLrG2lBi0uYTQNhMx/Cagw0IDeplBFF/9WDUBsAh5XOBSscKtAuumnQX3ChMu
FpO2s4jha2FrgwuZPdolrqcX04855SdkKq9G5fFdpc0xYv4VKtz2PGjbjMQ5rdpGI4Ofxghfjaar
VTD0Q+TY+beW8W8wQcG8OoBUN3OEmiPeOs8z7lim8t2grTtmbeKBZ4JhuKgrJAg6UEFHF48Tph9G
0oSTtgFByvTJ1sYgEg4hDpxCBss/xW4z7VmZd/t11amkqfooLdbsRtFDWQ3PEVebj5RwIVm0HUkK
XxJhwaCk0lYlcLAAh1LblwzwMTG1oQmigQEkBpiczNruJIXvSaENUJBQ6feZ87XW1iim+b3TVik+
niP0GGw/uuA2tPBTmeCrksNfpatCZJ3WED/xCrYeSJiP1nIV3f0EV5SdL5sPVSkk4qtlDEmrMiwl
lDmtZn1S29TKQKZZvh+Jbikpj0BqFWpvRdamGC4cjPRGDSHtYrWHFBSvAN4w6Y35S5zfjGI2cGTb
NMvPRC+t5/oRmMgMMSGUMdS1FWqCWDMWXh42WiKTz07ZH0kQY+Z3+Vp99pDK2LUgKZ89AbrnvIzq
XA814OjaWx3wjxXmlaaAfhX+CWANA3U4w7NmQoyZXVcL2jzqN93POePLKavc3+xRb8RCcF0cC8oe
qA3nrofhyABkhJoC1MXQaFpXJ8t+M11Ts6vaY4vlTNJl+QlwVw+y1zpFJDsgfRJxPbeiHMwsWtlq
BaRI4j60SXNsP4Eij5VaVn5wJib3jhbYUkEc+1UV+FqucYx14EyE6FSzoqm29TXm9DBMHLCZsJCU
16LfJF7U2XfBd7m1t85aplHjlNaRyOrlOuxABmmPhoPgaJ3bFLN7DLBIOvkYwJIL2iWdzupqjwVx
l+dIteUO241At4wcxxGfvtVSQKrxPxx7vUfH4Ftg+yAQ9AMH0T598GyRnx2wyfDij7l3NhlYS7kL
Bxos2Ni5chmDehQ1lXeJ1nuHqvesc1xMkP07k2/shSzeUV+eYOSkmjVzFpiwiQL0M/60bBsOQ06H
1YTWsPNYWSf4KFCDuvlQD6cCT2wwa/NMhfxTe9PEgrffFa0Nyoy+KqOZbby3kdXjC5tjY98K6l6G
IT7NzePYr04VIEyAWqTM7y2eolnqi6UrLrBICIVrwzpAXyNfQJh3dUFNKtxuyKNOPhUtZuKqnMYz
VB70+a8uQl+O6zkCjh/6OmjLghchi7FkTqfC2cXeB97Jd75a2nBM2wQxF8QF5kuVIFhZBYi7WQq3
rHxG4LUIFxiHHR+9JLBly+/XyrewpkdK21DIZvfxcLUYqFSzl38t5vIb1kBhaS9w32KVCzFF9tNx
6udmwFtSLOA6NlYXrgUEdO4ymsFa4HbNdXPBMh+xhAHwUGV9tbOQqNjbC78MiGiGuXYOhcLppJFG
v8xoRrx5AIs2w+IkuSDpK9Fzkpn13Fjqp6Gpx9AF9mB4G7gLQgRASvHmKnFOBpC6hDLfG4aVB50r
s/9ulRneJ/Aw/l1ktlkebjKz2zG/2R6WCSkZB2/Dd2wXaQQPerE/KjN4lbqmibyqwxzt1LgxPiy4
mNpQfHEbOlWPaQfa34wPUplZzPdAwHNsYZn+f8L4wGW8EZl5wvOE7/swhATzw+ewBXxN+DCrtDVj
Y4UbhuYtEQ990opJIqNT7dZHhKicyFET1f9526w5VPDlAZtKn2U7HzWpaCxku5nmZCWT/zAUI193
/VQ+AgQb9sS1LoiH1vf9HMJzAItPTcAmUjYVLVHQbjtJLEzXkLppL+Jlb7u+Ot22z7aZajMIfeBl
T5/hqgPmLokvdfHmUyeu5bXbZqq92ed2Zb0hzKDShIttnxq+Cabm3hkg4bWajddriiGmPnmGiy3I
eiBVgLhHvVQIYg5ubcA8EO7rg1ZQAS3NCaSjqavUjEGE4kRb/LPjdvC25213/bGvPuCfNr/pS2qw
HnukTVLQIGFi0562M1EN09Wd0PzJVKMuM5EqqUpFrju3JiNKJtfsTOocNWNz9Xv4aP3h3m83b3uo
dL9rev5ewpBF0dLZgVS0UkvToezpzjkHz6XRctuclLf0EjZajiu1MJd2pD6q3Y6jV5ppWa8FfS+9
pwv10eZK64C1IJhapRYJj1ou/OpYqrKJP7gjBMbU2l5+at5Oqi/QBskcWuVJi5aRNUa0S1UqMiiA
TmP5FYmD8bzclM9aCU2uFAA5oI7WTa7F0ouWTZNDgyAtNVUH6KubBIsAK61A2QA9MriZyWnh19jP
I1Kmk4ysGCQsARMT2khWB1Qzi/jAamQvyJCCwBS4GQIB2toQz9i70q0/M9JG6oJMKqhJnhWW1utQ
E2LQl3VpvR0hXl6CvKMWqM+kVUdmHT8pAJSQsEPLTu4dZOmRCO1r8KpqZ4+zAw0LYGIkUTdjj5vH
B8FFUzerk1M9uInv7DvHvKOvA3kgPoKqN9SorKopbHxY09VMsOodHBhDkecuuA0LuE3b5QsrFxHT
KnxXv7utllISEEVNKghfpFpRdXfQqnp7R69PwV7Q1g8rh32FqW9PVYFlti79I92FDQ+kTzNBXDjO
XIS5Fk0uWkaZrzWEXjUMYeZJAJjnWqsF+gyqjjNAmVDUDiIwJmCMAey2BaIM6kw/rOHtuqwVzE6s
eF3YgiFRRhdFz4QbEpSNnh2pi57Q9qzi/dpCIVnGK0AYuHR+bPs62d+aoNMAoswBgMq4wbLGZBDk
xwl8ViA0gob1oz93yX7i6ynvGnUgKIq2UY1bbMeQ+oQXFxAnsg+h2g1QIVSqg0IF6efxhwf/VYiV
tH2IDcz9NxxE7XrN31te0e4JDjKUDRCfqoQCUc3rqwwvU3IlKIjgumJIZtwYTa0lGxFAA03gTnil
HT/5ZBppD5kICqptTW/1QYFZ01/UNY7JZ0/NsOJDQg1yM71c90rYgtjJejdasI+grjQZ2CFzoWEt
vJeWlxjv/0BIbyGlGf6FAZuN9mbLs2FutZ0CKSNorB0sdjKrKyHr27d846HCldrPnowPWQm9mqnh
Vfrm9HUFCR8dKqmj6VrtyMmOuSYKj7PAeM7yYvfqfaW3oyl6H65VSwFUW4vKb79gDWP7o3GoUtu6
wdjUD/uLe8g5nf0/gdfJWsLu0YHklJ5KoxXgnakeyK5lcw565d5Chj+OxeFrtyL34N9k4Fp0SnYt
pofUFPgYal9mPXifyob7GxvaSOh3ntyWKlHA9w+Z51D+cWCK60WrjXIkBZ38QoVbFitsNkyEsGnF
I3uFMy2h67OOaKkmvASoH6in8wk4gAUIKBC154aNDt7aqoJ8FfNef/Z1oWaknn1zrmBmolXc5PlD
L/itzbshDms/xc8bYki3lfipEd5JcCgVK4Gg4M2CHtX5TngjYDAtYiXzmwFedmXQQIcxNBlmPPDG
6eWm2tYc4O62Q4Q77jwgd0JHSlQkifUCfoMCiIEfu6lBdyqEtmre+qjZkBCUqrQPbd6a1GfnSXpg
i3uhFscMXSCxh1PfqtT76jy3Kng2oTtg3HMX8B9k311ZXUGxuABvZf0McKV/bJgLStCIIJhbBTKn
BlDRxvHNYKqrImIt1LOlXkoOetHTWzVGDa47b1XajkHlHRLpOUTzCNjI7mbSihVJHkBU3exx2j9G
OYap+QsYfH7b7NCO1FSP9giF+3Yk9VLztxcPCB1BC18PLE30HEa6h+1MKWzSkMh16kkvUJLb5leS
CpJAbFoJar7SSvz75kovkW970k6vBBPU3qQWrza/Od3NfYQ+3fHz5jCM7c2BhLpeXeVtx9tHiE7G
QRJ7SESCnAcDAD3p9RMmPWrHjKsoiQew6nQfFeOfGjVXD1Mm7Uy17VhqjmuXnksnoAZPBCZWqpqO
u65wqMRJDa6nW6reerfzbB+FGRH0uLJMYfP29+dtH0+1bedXZ9zO9eYS3xyy7QcKzHzysiNpzy39
s6WCVOj/1LQX2PNigneQ8cXOTNNRNs8GqnGngjrdWX5QyxwzTO9vDB7eNGnHf+1rmrSAzwXII7Sf
TesFqm7H3T7lH7ePyonDzu347yvWpJjt2qnW0yC1fV26GfTVJPE23uxOTQdESu0s4reTDWihC28H
/ZHwT8aARy6sqdobhfuejA1UCa5cQ4u8Sqm7NKnE/uY6pBdtr7yXqJOKW6esrTjwu45hYvpj0ETb
bX3k7ZTkjEFt2nLrpLa5ABez6hX4iTBgqmBMYTuZYOxO0odLEdLNUG0Nu05mTeBJUG7hiAc5UtcK
IEO2ASBDj9scvJnpvTVDeaqJJ4qbOdLP0ryZfFCuc6S1JLl8MPB319CTMgsWy2xgV+Dzs7+aIBvp
WtpVzq3GMyUOCPWPKYNOvddLKZ9WVXnttqFvMwlnzySDB+TFYhj/K1rxUZYWHAyd39KEtEQX1Oka
vREq1vOgEdYTS30Jr/EE8tksRSZyHmDEN3oOaHAoRt60p2wATUNnyMnEiWoVXNPzHGuGLWVITg29
hEgeSvdvsLb5belEuWsqqA9IHvyOLXvBvYZpsrF2067pbQMTBYzoIQN2gPrnn1bpebuKpmNPz8RU
IKWoTk3zYmIIxhCh74SjWYl0Y6hGBW0o2wTUCAVOBWW4bwXczI8wodzHtAIhx4uc/G0mHafeqtRr
1tn9wnN/T7quWwa5zPB9E7kc3+5M5jh0GG2hGvBtuFPXZ8odb0WlU8lbk2rUl3VWExj+7ESUo459
JK7dnNd4vukUUt+2gWqzvlX+7AMo0at5er5U2wpyBaJnTn3UhGRBxwP6kM00SK3jY7ouSMHfogW9
lXahg2m/LBH3A/5+BN78mHLJHASOF/V5a94MzVIK9no9+3ZEHNx2TbMavH1z8cNXO5U25MXZsANU
HB/8tYn7I0EaBG74DAKEoLGguIYCuI/A2ErDScBVUNnteKVi7GBhPYweDD5mzZnWBo5UjBXyULDl
Aede++7Q8NOpBZPLbbjSI1FlmQCQAA8HY+0t5xIWmoSVkJ0GGWtszXHVbgNbm2qb+QY129gsj/8N
errvr/9Y7O+/nKF/N9H/F/LvKdY3f7m05VmZPu53mtWF9xb+fMSHoA1OXt6mq7ME+wtZTfzxhQBp
hfn6z1d+y+qE9RcynsJ2dVaWIS/6O8NqeX9hCHQs38dfnWgtnvhPMqz4a5b/kWHlEOZZzMQP3mbC
9WHk9SbDCsEF5hrgCj87u7mD1bD9PHcluPHpCvK4ctnzxDsWVRAaHGir6cGUmrYyWdu3rWVZ/N76
T8duO//TsZb/FWYTaZSotrtQAYZ3B9/9P21/XkBt18WbPkjetEE/7QjBH6xF5iOwBXndihLKoFfN
jFfGpSlAkvftl6Qtq6vt+vBo0M1uqc0dHBbEgWHt8MLE8KOoh+kdwvPASuFxJWS+h1R6+eK0INwA
NH5RyYyUSg6EKDDFyiMkI+ILsssx7IlRc1s/vtRx4kp46f/dLmLLBo84D4rFxLwrYshCsOhIID1a
rctcWqLbQ51pXaiduuM7o4nNb20Bo+oFAyj+yeD/UfZlzZHiXJS/iAgQiOU193Suzqy0XX4hylXV
CLGIHcGvnyOlP+Ny93TPvCh0r66oJUHLXc5hYp+qhoXSm8OX5QBq/48BLerGjSuxT4oE+be6C/yn
qE/2eiyV0lhGTKIiH7hAyPsa/SOvq24VFaF/ZKo3SilnVUAF0MvX2NXqJ1wjjXOTimSdGEygHKMT
x041oZGg8cphRgvcH5qmj1qA0mRutijKKFjbTXO0omY8RoXhXBFZqpekCyPk41T0yqKiP0RFfSsz
pLiYDECzlwSxvAek56Jap77Aq9EgcJZ0mzxGzpbW6UZ9K7Mg5ogqKjt3JNHl3ybpB6W028BNKIBI
bQsg7cctCjj85HOjdQVKWj4NaB3Ov7f339y3j0Cf3jhWn54qZGtcw9Cg69pxLXhxXWCO1QCA6Poa
hWqkb9ZASrJ3lkXah8Lru42PZMAjldwFTv8oLkQiY4caCXtOUsQFexl0uyIvzYUgADJHniJ/0r30
o1f3RnzXTT3PJvCcpMxdWimiY5aH2FvAQlD5aLnPO7oGBw0ArgFGg9otVBgZdc+unkzyzQggrA0O
Tv6lULUznZHxX0z2y6Zk2WsToiKGOUZ8oA1K5iI7Qf14M4SADXJAiFCEAGyxTZPO8NILkLAQcWQD
EygBqsRxUE3p4RKBRN9ipQcqfwBcjB42WENnKAz96bUSCNzpK+FZD1SRoDQelJgjW4LNhTcagEwQ
r/g88Q/6EKvcqR7rcWvZI4CHaGMD9D9xrB3P0yRaNIlolnaPNCWtvI/z2noDqwLbeBlQ/wUzUGKJ
OgR/TY2fRgM0+MQL7WMmgzmAoNPxqUux85olYLXzmR/BcQI8C+RN0mQ4ByNFZq5qcmeBGfFnTYQM
J1FWIyA2YCpRU4CY9rBOvSh+BGAcmZGhyn7GfYQqvFY+A4v06CnYMLVa6AarXrijah3RYqYXk0nG
D3gKxxwOFNRz7RuEWQ6scrwFtpvxJQpN1B4R9xeLx6uDOsHnzA/6pUlDvkdGWXaIEXe7m3b5uOdO
Jp4/bYX/hBJpqYLsCSQS5F9mQBQRGIBqXGxYGkTyE/eWBxC8FsQc/m8cd9JtrF31E2BrowFcdeaE
bj7JX00/yX/rfp0LyCagQDfSWTr2aN7aMrqUdJAnIJrzm+gByVVnANgbwmWqfmbdWO7oYA1DknQO
fhGtygBEb89011czpIE8Jm03TfuYMekpGSN7pmf8959R5tWhBAbxdfBRxFF3on+MSVXtQxdILdRt
ih9RgrQPiZK/LDBiFG6HGZKz/eJHt2viCJnPmagVc5K/ga+wfjKMbJsBTQf1YVcZjfkZh1h6yVh7
iAavfQGYCduMrussLRwxX/KuBKFSVbNTRutog4Rca25VICwIwHLw2oX1AAhLU+47nCWvWVKePaWv
fcmWZjaG2xKuouexRUK60rcB91ZDw8k6zBL2ajUnVI16L+GQG8DTrxwwlUCNVLxtw4v4Bj6EZtc4
o6KiiuJXm/DFf7x9PrgE/3z7PM/GiocAN4rREYtW45/evpHbfu2abvyLw0WXxEiTOnMzGV8dc3SR
C6Zq8wok67Sjj61cDK9mCsgsI2pqUKIM9oVFxvOADxaAvIIvhjRM9pVtJvtM8VHontYZfnZO8jHa
fNFrC9m6QMrRdtMwd8szssnxP/4Pj9M6s+brgrWPHnXEUiJjc282Gd0nlc+XmRijl8blJ0993DSk
59J1zGdtSpjzbtqN5JOp8FLvlzDsMy8y69kFSdfSKiwFud9EDkjDQLNU5Ge/7bf4JFc9d5B7pnog
lEC2edSy996fo1/tDBmvZIJcLT13GhV+bT2QChh3fh6Ye2MYPzdBYW058FRRu/mHfrJNwsLca9Gl
Yg/grnATJ8BpmE0m01ytoyI/kR44g3qqHtT6r9OywLwg7RRllSJZhWM6fMPmyVG2YFUvKGZG7nHj
92/wFRzGJIJbnKMENY4N3K+yGKFdGlQXK84qVIrnN4tLfiLMJLcPCbxaNhKiyxvpMn6ylKTGtESw
U02W/0/zRvUnfDxl+vMQe7v/6R9j05+nxibp429G89TbAjwBgJxWzA5+EQEvnRKxyDwnOmid7k1N
ogcA8TdHkuK73T8ZMwl6jH//kj0AmHz+kHF3sm3Hx/3EBVqJuvT8+SGDh8cgrLKNXzE3Ve2n/+gj
KnpAvU0HSg180TgS/Gxz23/E0Sc+lB96H/r6Q9+NQCMTJRm0PULwwSd7rbcj72ca/oir4BI0wMmd
4eO29uHHW3vvKZ05oggPWXwOqvRrJETpd0wP60a/bbqnDbE7onbYRh3aTCvvD/ctuHNKJEwsDIFD
cYmy9lneBfmuVIfiTNjmGlVZ8UKLZu6nj42FFDI1KFRjh1Exi2UmdjF9BdQtmKEGukvLpj71pC+A
9ZhkP8H3gNw/V75mOCYvJwuX/grpA2qT3S2QVhIUp7s4ZE1yYf/HaUBhxHz9FdVllxBqIkPI/vor
Fu0gPKxB/i8jSoFRPqNWicCrukUKC4gIxPimhSTZ9LQwvhWIVF7j4UeXebuw5tHBdSucCj9E+Cbw
F+Z9eB8NYq96DKJhgUKEDR1LsredNNrUhUn2VPVspdM9rZtGRRECM/7DTvf6uL/AgRqD1ijAHcQh
ctWUVX1Kxui90QMCwAq4FP5Pp03gQcLpVA0UIM9C6YKaZymlfoy21oZBMgSzf/9S3L9/KajIw/2Q
AP3bJ7jT//mloNg4Bn4bs39RAG3O6zi29vDHvzduHeNN1XLTODgdAiHZbmJwDSgTrSpz/DBp3NlI
zwfCnREnzjFBvJcj6ntwhtY5EtVofQxqS5A4gFHny4AelUhSbSoSL5s2MJqtGGMvPZqi44uYZC+l
jK0tFbQ+IeejPtmqp/TCcYfN3TbhToLigGTXOajFGokIzp4HdJi+sG92MvhnNVYiP20aA/kOuTlO
/00IlIsJYpTbui/4TveQ9//eQ1Hie28anXpR7/FdQgAb8u+/DVLk/vYBIJ/NBSG1j7w54LN/gUxn
HgtTPpjVL6DAjLWz9IpgVbHBOKR+eUbZfLfV0l3lWSGK2PN2WERI4Jund1lZ63EOwBagCVfbIUcO
PPj4aLceAvHpMXpA26L8ALC3QGsBjABq67jiKaMkv4iiAmQvHCRDg2hfFdlnSfLytQ+LaJ42uXk1
GQqAcmGEh7Iw+ZbEOQqhXWYfEmyaS6vn1RVOYQ7eRRa9qieyxFM4dHsnjJKLb7Nq7Rgokm/6Mvvp
mOYakKbDS9yBE2lEUueDlbrhWVsgAtofU875rNGvq3o9JRzse/Bn4p3tywFoSCBRWQGV8X1kMhSk
BXYkajZB52HXj4EUimeMXZ0yYFfStwQEjn690roPC+CagcZVhpdS3R/pyPIVAQw4ko0hal2cetkK
uFLAu9A3zuhDznFTe9SGWmcEyKAeLV4/6oHpWZm+uObItLVqA2lRJVuWyHk6tpHEfVj1kOQjjgXN
6Q4cPssvem2hB9VMbTpNompmpWZ+PFZbaL02A9j8/bFa9WX6n4+tA/Efe7b/t5edEjA5IykesF9Y
8u0vezbwpU0+oGDlJxKHF5bluQIQj6WCBsY1HXhigAZWYklB3kYrPiJOhtp4VNFh+Ish9xkCU3dz
bSSVkbaczPUjtagf6Rf0lAKKeBXzZjjGjg2M0iZM22Ox05qxt4djotVegUosFN1JIOPXJQHGNmbo
cXhtgfTppcl6tOLheB9+f4oFL9KsqjK6FBGqSn1glXRGW+0tLsoM+QDo6qY20nAHzActmMii238y
nswGNcJMP9gZ6TIuCjxOq+5dpMNhA/JsEP3UqUCxUT6sCpzZUZTTiYPW6QZITEjb0V2/9/aFOVRb
F5j/77rJkAXN+xO0Liho8PAfy53z5fLvmUh3cHD9wv0fK5Ttf1nuomDkYEZrjLekTpYNfBc2KMhQ
ZmwJ8LrpPWLaS/wukEf/VSvivICp3lOGDBGMBFXld3ut0zPHeJTH7idWEvVUtUvdn/Xn8+9/aMy9
vzz8pADQqh+BDlo/ghuOmU55vp8Z1MEBV/BJE/lZci743mnJXOJ3AattSq8ByMgWtSOcNViu6DUf
Xb5zSwLEfzUqLUmvagIoyer7BHhcMaEfgVxZ52t9tjGCpFU8PWKjxSgDkTBJLZS5q2MQ6FXeR7Xn
fRrVnnc9airjL3OtxESOftZn27GQf4VI3T8zk+X3xoi6X2MB7Gqt0oMtYNW3nFR/ZVadn1MTmaoy
IIinojIgb4H3ES06dXLkXZ3MBzLQUzmYoF+uabEE+FT0Wnsq0Y7ZL+MYLqKoFOtQtihGLCp27ZCJ
erUSuQTyMtJblErGUuAgCzRakABhj2t7sgyaNl8xA4k+1BLBqQRIIQqq0CtoFM3gTUm304BMAgd1
/8CRUGaTXj+kBXbxpwH4CseZbRo4bIAkZNx1VQnvRoLTHC/E2TTcn83gyZehE/nKs+gAxsZieAlb
cXJVGX3C2H8shF/45x3PsmzTcUyUBnoI29iuisB88kK0fehXZjnKN4nqI9sE1Q7K8V1H0gPOaY+C
ZmGBgB8g4zoGFDVudle4besNKubBBapE3XTFNzcfy4sWUDHdLhzPQ06kMmBWToFpSB+11IKh/drF
4V9JWrY70hnFEb5V5+7nAkXEUvQ9EuqV6+vuq0p9RVfQgTptsrO1Fws8c0skeS2M9EEfwrIAJ+Wk
SM2FPnchUfWzGAxBtkB26QphL3qwU3HVzn3dFEl2jrqqOGopxE+wTG0PRX86GgDm6MleWCiB73Aa
fXA4CvF1L3Ol/60cqj1qt4ZXrXeGBPkFDcphUL/6VW/3Jo5DHGjhvQWwu/86yVEVFcORMRK5igmq
39T1HBdp34HvAAnr62/ql6QGqJsr3mokwi3yMKy2TdYeuRwAICFzJg9I0JMH3RNJXm/dqj7iPlfT
B22sxKwPOcAu7Asq9rxDACj+TREEDMQVQEfwOGC4PRCTXrGzBECViLMfXiZ3SVvUOGClyPLrEvIL
lB98lpv0iLr24gAnfg4PF9KmHVyPFyBH9f0ZaD7yc64Qb7xx3WYhmbGOJPFvksfNIh9QVjGqrWdq
XBbXe181kw78YjPTQvKgR0CrF+B411xE527zsNqA1MF+tjkTi6Fw6Jamhv3cuP4+JEFxadOhv/Am
3GEJTJ4K7+R5Y7LHXyXZ655uUESsYPC7BoCSKGHTuioA9jghkbm+X5sRePoGaOxwPV209d18EvXF
Wt+7P2y1Slu4BjDqadds6yIadlMzdsWwy9Jsk2UNQZlxVADt68PkLnsMASs3HLeU96CjdwHtliOj
2laSVjXYdXZmIw9awhrzru+EGa8GboJx7UOnTRDDebXaoV738PFWb9wGv0jfSHdr5y6uX8UQfc/s
XFVwx8NODFn+bFX8rhfApADcMudLeObYd9DMwReFisCTk+Xuo+U0N1fpKRwkgOOR4To3ABEmyMBG
4IKW0hp2nezda26L+NaIlXY8ObWlBe0/cgC0oka0kCozcMFOZlG8KnnAlv9+WrDNP0t91CeFtdEj
Lkp9cHJwXfXJfVompd2DfTYf7beM4XvxHNPf68YATNEKwK0op/3QOawZOsDzATVVK/MU9FP48uiH
hVZ/EbU9NYF/nmb4J3llcwWF5vCAwhc4RlUzUHMONi55nFRI0zBnQ0nyTUmEczdjtpusXOCZz7XO
7hNrQcsAfMaBL+eFrAFFLsvgW+ka5tK1C0R0lViMTrVJGuBWaJEPOeKBomhmWkR6knXqTOegpYSN
4ltE7xO1JgPBSci5d46C+Cc3s3yXuXA6gxwV2UzqzjKoC8gXnal0yZ92k86giFzfY21f5rUA3d+h
dhXJskb0vU2y5KnuwNlrEYYtZQA5rzuagHqmifndHIHgZrXurz9NEw+7j6NMadl1QGGQ/RqAQ56i
NmJHcAuCitqEO9c02ZzFKTsClTEzZ3pUy70vj7jsOVsDBHsmgBVhE3SUHSsFfmazIV9+mlcaBJSt
Cvi3ZCwF4EDzOnoBIH1cHNOcDM4xLVZF76y9hIHPR43WJI2Xtg+A27txGrI5Sbtqp8XIKF88ytqT
G1XWE0tAs2DT323YIphIbXoFWEh8AIHWi97FtAqxuR3ut/HJE4GHxHjn4gAd3wJmJC57Vgai48KC
L2m6qU3XMj2KnGrkFKir3TQAsFyxlRZgj4MxxOrTtAOoUmJnyyRw0jjxEXIf6p2tmigragQM0RtF
IrDaBYtJpXvaTFtoUTdm49WAdAW4LqLu8QwVrf6ahJ4NEog4fnGFGGbAmx0PSR+FT8FwYl4Xv5jA
c9iNYY6yUCWSABnqnmtmWy2KJt91yGK88Ip/D2v3R6JgjiI3lA8BE9mtYemuSrvhVetjpSeAP/sn
vQefOhgHgR2kw6HSDcDiqkQdE9XRUD0whU0nXTs2m2I0twYYqg6hCbgebH4mgt4Qpyb4EEMTZb20
dICaqHRAkkGChu5WJeGHMd6GRWkfeMDLZQRIlKU9AhNF4hoO2Ja+/A7HAQr+mBvuOngmb0Ub4mOP
y+9OYjhrTlLQn41m8b0kziHGzn71HRbcp4/K7Mv0rDUWWo+jkrOkMd/HpW98Sn+wRQFm7MyzUS+H
9AecBKxTPVr4HSANudfM6YhTog+sp5PX3mKJSnygquKYwBBsBB6eUS07jgCW1gFJBREM7xa04g+z
nL4kPW4+M1YYwaMzXEY498TcCnJQlxI7XlG7ZVcT8DJqsFS5D2Hnnv59h7Co8hh8PnQBfxwI4wEo
6G3qUtwq/9whvMxADXzeFa9F6HTzDOevndnFOcCHYuTXz+59N6R013mopCMAaQBZjBq6G+ihe1PR
Ys175Ckj+FmuuyxP747oQok+3s2lvnKFwi3WAhDMYDJDKpTbifdRDlrAxwCfqs5f0PkMutfW7a3y
2ng76adUCKCj3Ae1vc6JmMwCs7/xsb4I8PKMOfDIEy4BPpqNL8RK8U3FmQEXVzW8BIB+UDUc7JgE
/d3MQPb2IZMGmesDD04X5iqkqKuYohDTSehLRGMy/nKc+iJOT8Y+Fd+jGNNDiez2jc39UyCbo45L
ZnH/aBkgAnIqWi7B8d3sUesW7I1oYEvD4NlLbVdH1McMP1rtIM6jJrqE2EtnVtGUJySVy2tPzAfs
2sOLXVMQqA0V4gVK1GYEqUz7wgLmgACOMdzaMjtP73I0ZDfwIpgoB1IvM1BfAaMFSFVgtOB1102j
emBKvrW9MAFN8D/9ZKufef9oDCruzwNCZgz0X1ahaCtNLvBEW0CPocGyCCi/6IZk8esI4OCdlsLe
8oF4+6IFPYcBi2VrNwDznXRfniPzxPyPIxbKtv/2AdkkgFcGSUa2cst9uYkmMqmzkInitWEke4Bf
jh1SJ4gOSFTK5gkuHwta0xzw8kr5T8N6oCno97p2ip2+aDbBqXWj7qKFpKrqBQl9ttaiIVvrYIby
cr/kJon5G8iq0b6rfLoZLBrPQylpv+BBGy3sshCLvhrcTcnbZ3AsSbCTMSTwjGNwok5vefAf2s+o
U+MPWucqdwEfDMTiQuDTKmlUoGnItUNuU98VWAGFQFo4IPedR5+NwH7HzTgj8DwAeQtMneruHAKY
7RGhasDpRv1VW1QO6jBEngqQSWFC6bn+Q68cPVq0bKB1g6K9X6fOmO8LRy4anJaOLsqrj2PZwM9o
MbNfRi2Aapjf5u5CD6Hm4DUofGczgAF+HoGCeSOGHOUnUloX4Nl3C5CmAV0oASCjVD2udAK1KwdD
H9s9gLxhj4wRSk/ZGSzuCJuopi4RX9J6XPrOWhpjc4k4drDz3cQ7j0b3XS8dtYjGVVcYAL+v+mjX
Ntzdsjx8BOlffdApaw3Jky0y6EMEK7Gk68bIwscErAMHLU0WOuVNz/p4hraIIzkADw4VjNO6qBc7
YtUMhF6/vqi16HWEHeCq0sK0ZOr1UY+F7a9psdS90jl0tV+B9wvfd+HzZG8jVveAeyOSYTjtD6YF
HP3ITyX8fSzGfyrlT0DhA/hGU4ofZdacg9QJ/3Kbty4fgP9nWGCqQwbhr7qxXnM3yL9HiQtoPgQ8
HkDhyRfEsL3DQLh34F7jHWIK8rncSh4B02ePCySBvw/k/tVlOAN2pqEu4BJ1xXlHIrAhkHfXnMzT
lQi6A96CRz9izs+PDljG7hr+v44aaizvZCClfAfIN/+AetAWtR0VXIstNSpcRaAMLGRwLlDAV6xy
lOU+gtqKAnRFxjPWNgAnqR0ageAzARipOhxg9ake+XBKDX9dIn9tP61/Hv43VopfYH5f+jpYo4Zk
iZrjaNvHSfoN9i8W4AHf2tjNZp2FYA/QG+oHzyzsZVkhhuSBwUtbiNYCr0BVJYcM1XJHF8S986T0
yNbwBTZdP6C7AjfXXaUaLU5NVZrr3k7ZdlK1btKvbfBHj09WVbdrOLyXcL6xI0E08iwRyT77QLDB
lWr01p3nAK1b+MBmY6VrzvWwowyBrc5x84gQyCz52o9B8Au4qmDN02oEWlue79OksVaodsHL4zjO
vKah91x69Kccaf67SOyZFyCNbzZGA3BrK/mWAIBuRto6BHaig/yvTlRXYTAQExL3Ma398ip4Gy+B
lpms9KAdN94pNIKVHtSqyAKGXgOH5FaLhpn2O/Av4ILfJ00BP016SzmAu0bACC0KUDvUq7I2s2Wc
IRzCUkRTANaAGIruaqVuEjV875mEAhUS/L53c63UIpZbd+070nhIQgYkeulUMcAP+IsEhP0pLLPg
1KleSWIDGKXFsNQDfSIkYIwiAxipozdPwhjLii+HF0IQOZPec9GRcBfJop7ncPGUmcPHpzE3Tby4
hF90Exm3NizDswGn86WhudwBAf51GreBT7AEqgdZaB0xa1DHSY6DAsB8JdjHUHDUR8WPhgJjJnCJ
2Me96R0ta+jneFOyn/9gUaDeddUXzouN69klgv/TxiXjpiVOwb7yIakxnDQQclaWwjKWk6TGBhCN
/c7gxN2louUAohzm9++tTOH0l/CE3o/rOvE4r7td6CBhLyyy49BYxhP163lVjd230Ki7i2nl2zQV
xpOTU7kv7dSa9cqKF7235iUrlno05QBpZHWB7OICKQT60USk6dlqAGeuvm7ddH0n1lXI3/8GPLIz
YGUlfFYDcWAvRwJGE6Cw4ZeJU7C3ItRroYbpohvES4+yAHZ7E9YnqhNXqhoRMhY3cN6rfJi7Mh2o
WHcEoVQQDGILcw3czUiSn4FgnCMV1uhPnG21ZlJPpsyi2VkPpJkllanpGcG6K1AbAUA/E1yOzK6B
5Oqmv2skl1ki/O1lQDq03Ka50RSYCL3VjntZAAMDpW4S/BkVMRb3ZJ40BljW2N3MyKseusj/pAeR
Az+IUbxlUWZfsPnMzdQOvmlPi/ABkxn3xUVLPPRerC4M734ZAicowP1KxdsGl04XNajtNsZ0rcXY
dps1jz0CYlg8zR2qARDzhjejflivOktwuDQDxIrDiu5NB5EVYHu5itoLPDDSeOysJLo5NjawgoBv
GiSU5WFQES7cptd1ZcS/vNTOZliC22s4Rsa6ZcOwQRZSd0lHv51pE57A24IskNe0N/CLdAzJayTr
/sMH7vzDYdIzwRTl24rZCTTwf97GbOR1RlZQpK9xnMzcrmzPlm3UlwSYTw9FnZRgRa2ai9YVXm1h
0U/btRb1wAjS7C+zpGFtBhE0xpW6Haiz574MMkCbt1MHuRXZo21GZAlvFFICPLupd7oJMwoUcGr+
GA2j3uWRJ0Hy65F6Z6pGm2jRyRvM091p8qc5+jlyqL7/x+1VJ3eITyED4mEfQvUP8qCRF/23/6+6
MmvWZ3b/nXR5BqxQIFjZ6jxhqUb3CpZiW4/N5lLFHt9qXawOFX1JMYA4QL32DBsoQErZJrF/AOuK
t0/Az4Fs8giXUdc6fel1JCV3nfzo/f/b9UCxa2g0rnWckiIheMbAc7zT12ItRg5PdkRFMbWYOBIY
Bh+iHp2Mp7mN6HwQPP9hPIlRXeEPAlvU3JSWtwe3kDj5Q7LJVHaHbuCvt+dZYNtrOGDZNR2D/OR6
9twhZvlWJWBYRY5y84g6DbIpgIO6Yb6T4F5g20BI69xfQOyu8Wv/ckHQAlA2yR8KC0uyWwD20Zdp
/hINWPINJgEnocRcet9AxpU/5gTBOGTnHe3Azl7iVNQbEBah1ECLfATnCjC/Dz3vhic7/w0G6/yl
T3OwQjmAv9PPQqVBDDxXs37Qo4NjzAOWV0gYNSWuE/gb6IeZWRyt9N/gLjrBN+F3+WMb5OWl7ugx
i0CCRimPtygVthRnNEVIowjPMVc5skkZv+Hj+B77wr7aJgeWZWyxVQ1a6VffezMacG5+mRi21vO/
v//EVdH+z+8/XFRgj0MuCCWArPR1ctQn//5oY9U0Ajd7ciWOHU+O5TurmgE3Evjoi7Zrw53h2uGO
deUjiyJnrSWtR2TNq4BijFEto5oGnnekgYGw2cm2A+pKQfTiCACEkdYCCPFYb+2OyktZusVZAAU3
qtLholW5kN2qM3LU7CoLPeCQ4OpWLRIGlcpDcc6+ZuNNS7qRIbg50hBelQ4pv0tOULfkjbW3Fm0I
NjiOVEkcMgHgZDbpniIZ4VnGyErws+GGTLpoW3KPAwe3o41KhxrnBPhIC/0R3z95/SnHjVg7oLeK
WqDXUGxLax6M9clB0OveFAnwEJ0UfMjTAFMmeoanZmhjYKm+ASndRf1Mgfq4DgSQOzNIyl3z0av0
iJYR6AV0NlDYfsoiQMK3MjSkeWxMF+jAf/gBtDjpwBQ1IottrzUC29Enl0FDohJRttBB8XnOHlAB
YjyBsf3Vwdp/0lLbnAAl7oM3KsweTY+dEHYynkjL5M40gQ1Y0dZ4QpFSvHbhaq17ZKdeUICTX7BW
88caPwhLTHo1OJoSbBVAHODlTuvATr0WgEtfh7zodkZotDtDDKDqTsGnMptk3ZtsfGWtRVz7jgxO
ZtJZcnO/xDE4Lx5YWNx0GoVOnNA9h7WAERcBMs2BI+UrtPhPdlSgAqw2+IjjgeWcrJjSuVvhBGUr
UTcmGN9OuVM8qozeh6GiMVDRUTt8AF3K7IsZL5thdq+OMwGguEvqip10kwNl9ugPZy3AGwi3MzzL
TwK09wqHLXNmegTUiQg+ORbctmpqgJdp5zf8gBWHX2TtzYBJnJ61VLiJAvYBL6Ia002WIsQ1or4K
x4v/6ZwCcG9t4QPtu2OHvBp+1WFn34A96mupiLl948b4SULM7S7VGSG3BERbk2WHoqgFXK/ZIirc
8QHEO2CqUb1GUbNPOtRhgpG8B9VCrGq7NT6rLawQ4TavBe7SvQ/6lWSd8RQg64h5g3pwGLYya9M9
8UPU4xlDCPLGDKRfCHVeAMEWL5ycNTfAiYKJsUfcQnbxb4775E+aW3idJbjrecxngDDS7AQVmCUi
EMANabvPSsN/c1n9VwhklRfgnwfAe7Gym0CVGNgVUIz07wvq3yp3fRsZVbg8YlHFYorhL+lViRuy
vC9r78YasCnqvbYv2nKeAjzqQbuvgd6kgNnN9EFvvXo0i+v3UQBtv49Oc/UooRIkB6J4/Kf5+nF6
AiPIMKZVRYZdXkrktTQMRAl/lg+Azwl0VH7XEQAiqdizz4N+7xCw0OO+3N+KKgRJVuD2NweX9hbJ
roZBTg6gy54BWTI+SE+oiCxEeApNYNHbAxZJiG7kIZW+bMrD2FjimYJhoRzKdN3SJlhGDXM3qP0p
1xRI4rdWAT6ri+DQAL/cR8LzlQMUZ1NHQPiPGhBnA6zrEqNUahNR5mxsWT6Ytci/UwOp+TGOuQfH
zsGSFhC6DITbPQHk7kl7uT9Mszp/NwXHsHU3BeH9s+gLY4GKSe/g+ChLXgCKemlyEI+BfQFnunaI
/ANBCPZgN73/RrLx4uKjfDPt8rfHpPvdLsA1HgAC4xlVayiJdN3uBhZBB2ce0l5Tng+LsoWTwjSa
bumXzDnludGtkBjMwH1TmGvZOg3g5h1vQwwZPIA8NnuwgWy79fre3PllKTaDi2LAIBbxupWFdyw4
NZauP4xngrRghAD79pJzkS547DffQIiJuzz48p6wcNmzNpPWS+wZgK8oeuPVG8cX/EuqnzgAHDyg
v/2mwENxWsGAXex0m7LHP6cD9tJpEEP5mBflmwTsxncrcsxFHYFfM6lRCGml4DBT+kw23rpCbttK
Rp75nUV0w1Kffevbk8THvR2DgW8KlEqjUgpQWwhqJT8d8IqwMml/D6WvwCDb4haHKah6qGHvwCoV
HfyIZssU0NjPSe8+9cHY/jYSvmpb6qxcwclmwJ1mLuykvWQitFd2a3Y7D9msWBAjEPRVrLjWGcdy
yezsjZbjyiqqZpcI0A94SeHvEPj37o0WXVzJcQahbKEHQD0DiGndNTOOrja6dwM13W7GfAeOl+kx
uufHDaAhTJFuiREAPKI3q2NoxoqgNCerCFmL35DwmGPDcfLfNvvej2z8mWNjVgyo5iMpx3xjAH5y
4xgRORvMx6dXeuVbHYEuTM3Jff+vlpjiVmROsmrx6u2ojcpsw8pBsm4xcECCdxPbIs8esBpeY336
UI2tTilaX7XjFZmf76pJj6jkVUt9CFoUlBjU92f8X3X6IfpP+D+knddy28i2hp8IVcjhlpkiKVHJ
snyDckTOoQE8/fnQ1JgazZ7Zs+tcGIWOoGgC6F7rD0Offs4MYAJ25ForyELBE54XzW2buWddicMn
WWVb7U1DMvlOnatcr8a3CAzyVjbGlpsBJyMZIIuePhKPs7emo8bNshn6NfS6WwPZ7DsbffnHNowO
QZoQxtL6dFdplrHu56gW1Ol40etec1cZRveod8G7bngE/0Bf+cXApW1XEqbLPAGKV6/c+og85NtB
FrNk5P/PsnJ0uGzjjOVJcI6jG6i5xCtllSKsL6jvtm91k82NDgygWstWVhnl4Z/fJ8QZ/rxAdyGM
oLKrk1rl5tQ09QMApzLybCriXH8m/0kyZsOztrwRk7u1ibvdI4huPE+et4W2+Vaa266luU32bOfX
OjouH9quPX/P2cxz/i79HhclSr0VNfJFfu+TTvE7QXoFI82mBzPp2uOtrJGHEbDUVolTpAj+3NDY
KbsAGSh23Uxd4RB7EyYWTIY5TccNXtxatb+TJXkwm8ja8qCol5qF0DYIRBS3e88dt2GOp47tuHAA
O+/OGSP/JjLi+yiPyTjNVfJMiUjXdMGk8Mb4o4HoVr3Js2C8jb1mbWaTfg7mVeuYVeXKRvUH2Elu
gd+M1QPrh2QxZvq3mjjvU6S5P6dWD59rrRebMfe1G81P8AY2jRDEcNDsy0J4a6JRsLda68Eps/Ix
KfMtdu7FC2Yf8dHqiA3K4gBekaeW1W7qIS9fxknHQBB98qLsbhX8QlfEpHTw94XNbS6s4jao15PW
ABltFGXPUqJd9xkk2O04TV8tHXvXMelbDBsi97kr9QeDZOv3rCeFgstl/Qg0yN6lBpn0/9CD6Gax
an1N30LkQX2nbElq6Fl2Yg9crrNSzT7xLvsBUcT/qeuvXds15xRmsbnzHXxBdRNbWN1JrbNIC+0m
JlKyhnRhfVZLZRMOVvZdU9Bjkz349OrNTDpbOzbpq6Y0m2WYJSzBZ8gvIfVuicuNddBLQC5gTiPF
FYcLRM4Pu+AYjcNxUBGrJUQQLVqlgQ/axBbKHUL/FWjmLWHm5FsNL3jRA4V9cUtcT1iUJk9jH2kr
nz/mjJUvstFAx08Wxh67oQXKMkZ9ePAHq9gVbuGeCDemm7hGEoD/MUQZDBLKuJjazYY1+HQyqhFu
hF4Y+wB3jM/JwDugHDxi5n59GuAfYBRGvek308rAYWsvH1xDNbzrpiaVtWjnJ5gy4u5UtNZbtwST
oSzxfvFqT15MvkJEFOrXALkDJHTd8NjGVX2baomPOF2nf9NQHglU+3ukqsVyahMPZJSn3zRtHfFh
9eolKbLbzE7s71ma/sTvvH5yqqr8b0tf6wOzgEeVpxmmrhFOUy0TutufY4+4RmlO2hXjM2gd76E2
P7n4G70YyGXcWL0HYyBNqldMLsoFfqrdXS8q437QNaQ1qE8mjG1HsQrhYSyNckj2ciMii1FjvS/K
VrtoD1VU3nuTmx59LRKbEBOhh7RO6uVAtOPVyKb7SOJyPXdfWk71q7HLr8aYui8KFM9lhnnpnuTP
r7Zt1IOiNiRvunL8Ejr5Q4Ni0GM914eA8VeBaYxfekzD/OJO4Cd12fkXyaRuBH40S7nfl9t/ElzD
KdJLa2+njtlurULF5M0y4i0uGqwsIY6Tq3QxuLwE0x2hrUBL90cnzgMWSOogjrLsB4U4BoPVkZUY
MH78c4PsgoI1Q2TH1qsHTE+G59a0zxJJKLGHsNzT41ylQBq4D0snRWLCFStIlerJddpq7ajzZkhV
SyRAouFHG8Fc1QPrl+NWD7HvKp8RFLCWSVxr5wmyOs9/jVjc7+GRD2ZMDuebuwy3rcD8VUf9w2SM
wV1n+mLnREN+10ArQGPazj+jRdduXMfOtkrd5J9Dx37F1AwzhWqKsDsuDrJ69HJ3h3gCEj/zIHSN
nYWp1/7RDNX2JSp2puFnnz2sQg5kiWsE8igOyvgI/+YungWB8tq/dWKregpEmx6EZmDNPdcHeXAH
qK56MtpxlXu4hKhpuTHbliU4K/kj4PH3h2ud6rRibRa1sZBdrg2yCFJUrOEsOatcYFs26Fl671W5
t2a5ofKijPptFGfVMajGYo+5e3aTgVw4GNygOyPuOjRCMm2jBj1cinjK8BCMhweMy/xl6ebNc4KX
DgrgWvdZDfE4zeLR+Kr7cw64LH7WZbMZEx8L68lCYBcsKq56eMUlQRQs1IIkjO+037sgejT6KY9/
9YAp9jJjNjTkBXABv1fnbFrhRrMXanIv28joXNqMmRT/u01m4f46zkswO8FVSr+wBzwzsgGVeuFO
IjDhxho3RTn7FM4c6TZwlI0pUnx2Fvwiu0dPRRc6CYJfMBX3oV9Er8RCNB4UeJNj3mbc4JxnbrJY
dx7dmix2hDTLz9hGmBMJhVqrsL3Qc+XB1SY0SFkM3Azoi94GFevNSk/H16IKDpGXtqdGTYytQyRv
QeAz+AXkNMtN45dStq8FyeUXp0vKVeV2053hlONuMvRyb/iduUmUNDwgah5t0rDRDkatRSe1rXB2
H8LkxRDpJ3QAup+zvl2XmOHXMUG3o7TH8AwxgidNlYe7oO6NeydMQrbFuvXNEV9YMkM3SHNDnCJJ
U7CHUhzm/KSY+QqyAUTQ25mJ4ST6BnhhqaNln3vRvtalN3zu3XHEvN0k1jgDsVrNXKEQ7j2NqaiO
8JqiJY5v0eeuiIGr8fPAGpmiN9WnDtO3h9pv23tRJI+6rC6MdJe1I6I0c5HgHZFPJfyeW6K7JZ/A
V4FHy+oKkpqi0SHTHBHL/w22wi9opSA5dSernNyJdnUabskVGIc0GSBcBPhgm6iF3zVqqqwareue
EnvAGaXuxZc2KO9jfh1Y8inrJEmKcJHH5WE0+uAbPt8Q+4PIfFan28vCQEm+86D+5Lem8YL89bTr
sjxcy6Ln9RiSKtxpl1b+LJEH9u0/r9Ptv7z7bMMgQKyD4Nc89S8Mb01MUKTtSnkSWHqDbTKM5VhN
/Z0qsmRWsPU30CWLJ79gWWLqmfOjBBcYtNzE174jvMb9iCs9VMkN5gf5U1mF2EYVhn3tnqkoUsmp
UwiuN5e+89TWzCbBOkZfXoja+dQBqU/TQ0vE92fdYkPYFcmXtunNZdTG+dlMan1XsO/YBYUWnwNY
o0tbKYIvGTzsgEW5HNQLJyEKCk5jAjehz0+C0sqiJyeIF/qcjw8RvHpKsCWTzATZ9rs0YgP3oW0e
B8rF+S+yMkDmPm6UYJwYaBiotsE/EOh/Xn0QvvFN4ITOk0Fqd5V0Y1K+pJa/AGKWbAGKNQdXFXAz
5WndkY5s58OlJUfIfykrRdqQiURPexlkFkhSezpJnIuEw8izD5iYD0UhrBH1iNY2d5Cl0Abq+p4F
eO8+OprOotPtu4OmVM6xTex+3SCt8YxUCdLe8xeelUfEGKwfclCmRAxy4m6jGuz55aAmCbgtQ9d4
dtKSpX56p+tl+KMTYu3qDXdJhZ+aPQKGgd331cFw8rOntQ2Guar1oI4YFRVJZJ/a2FR28A/VfaIm
4ckCLrBBVVa58ULzU+gTUMMsvT4SovMO4EPjjZJN4imHE8e7Uow/feDNrckPBDweeI8+fhaJZ60j
r34bRCA8ugxi21r9HjRKpECNVFed6tFlUDxfad42Xa7k64p4UnFQXPQAgLa96WXrHGBn9Glqg6+a
5WpHYSTxzVTGHotdooyNz1q2QUN9Z84xyMpQi4VVjd4lBom81GLebz6XqbUSKvhNbIrsz2X/q5lx
7m3XDpuaeMrOtWJnrq6MuDgHZvI5czIfeTS4uk2jvyBj6N/KKnmQRS9LNwTe4+OHerPR9WWXiXqd
jw9JZ4yHcBZAJAMCmXg+ux5kXRL05Q5TWZ5Qbs++TX3MkxlwnPrWUZuztY4NnlZ3c/uoz4hn2YrV
k3WsvcegHpq9jq3nSzJ5G5J09qM6OOF9HYrHdCaBFWbj7fBZtlfKpBtrpUMPqCjrfCeIv6/kXau5
Y77zRre7FGVrZpd7Xxu3Vtn+suat2QBQf0MYx6aKohJrpwr854Nf/DBGRzk23uic5AI31DaRo1an
y5pXd+0Wc8bZJ5XgNMuZBHU3ocaopzUh6GqWZOwygxVyBeGxjMPs0Zri9/UTuz7sqrLHub/VZd6r
qR/TEYR/hoPYc9KFa1N+oigr9yz9sVw2ehVPeov/gCycFlnbuqc2CTHFboO13GeOeVfuM+LDeOjo
3eM4hOW2dI14IxOFfoKVaZaY3jHhK3vJMX5VtfET6LOny7odrJexmgxF3bA2dhBD7pST27dsL+O2
+ozdxjmYY519jM1JlluvIhligOJedFf5kb/3lKbZRoFnPqR5qi9csCo/Wmxbk+ZXDtfhNS8eCAYj
1//7RFE+1rxvykEvxIv3ffKqdV5VyH0y5QD2Zc4RYSEtcwR5Q8pIj7RgI1t7aJJVMX5znUU+slf3
+e9cQiVob9PISY6dVURorzXOa4eieJO22vcMQ4uFpyXTfcoiCSCg7eKqILznrO2fZI86i9iwRulz
W6bVtnPzaK+lXfXQzcE32cNBeKK0+vFU8kxbtbPeSD0fhAqZRg0zbeVq4ci+3o6pxEBrmXZO/JwN
0a2hp9VZvnwKSgwoz/JnPLddS60RvCv9Huf7/BD/+e3vqc5f3/8z3IbMj0ai7q9aSIaF3HWgDuPT
5N3UioaRbpSBSfI8pOz7IrYPkhghz4LOZwNkwnFaxY2vgCXr/U2HRyhgdwEPn9jEoTIHl+y5+pQ4
ibe2eVRtRxMTChvfgqUEE0uQMR7VzV1boE9UQVjDBLI52DxZPzmm9yl3E/1OlpDdXhh5/JRERG00
O/dveG7XqyB3rFcY1z8cgHL3pdcot8nUD4sMhtnt6CkVMYjhPmz7BvJf98NCqfa1JrIGdqEfX2ID
e/moTs/JGIjbIoaFHrlucVt7jr+LNdHsa3anGXvI9dhV/eOgq9Mxjbov2qT3j2OV68sYa5yN7ZFV
KHnX/fDsBjs80EaJFiu7ym+/jTU6cJmZlXwfgbESmld/1bjbc710XszR9LfQgfOtXZXdfWiXpxQo
72uaGSuZV1JbdIlGUYRnJ67uhRLG+2GI7IOfw0WRB16fIBSLCrm1mSc086r6X0LnfUuGJqq8z2Hh
I7RpqPXBdcb2jpQYr9IuGteGNVSbOvHNu5qn01L4lbtxBYiCBaxtVJu6xHlwffXOAAb3VQMwsyjK
Il/4Tlmy4Rk3heq+hFbef3NdxN4rUTfreOrirV2r2pIngHjxbDvCKyrsvwfQ4eugEuGiM5763PR+
Wb1yz6Z415KdX40OjIUxwWu41dqFyEJ3m5itdyiGZtjZrnLjT0W+1kZY7GnTL1TQ1S9T3g2bHlzc
pvA7duB5e6eX4PcaQIffukScXZKtP0k5EbNxvGXg41KEXBD+lMBiJNuPDn/QAvNx6qEtpMchCON7
eagqVTsoCRC+uSpRcBCKMtdal1ahnTDIhX8gys+DW54rOy+fQOU+abWX3iGipD4XivapCDTnVo/L
5jRa9RkiAJD+LI7Zwv2M1S4/qlGAQ/Uw7gMni0yI2IV5VAhAe+sptLNXYRM1Lju13siiMtp3bsn2
0NZ7cdvZ7bAIlDx/NZU4WtVqFx50rzsB03TBP6MiJhk0ocdZhWZTUobBNhvFW71sTAhiEq6Zu8gy
amNfFKfIV70/PpMZye+qNH5mddLcjkPMnTQJ7UaIpv+kujypgYZnW4IkP3jvivvM7Y3TMDg7KzVD
nGls1IE5u5eN6uiL+35wnJtySr6RY6SHQCFh70Xokl3KEYq4ixHW5MIf8n5dEln+xDKmWwO957U2
F/Es9Jaqp3X7HH3mTeSV41K0jYL8i23kh8upY3Zsk1hxuUsx1yYBLyhXV7C4vC1F6N3kzXiuxti6
c7N2y+5zbXrGj0JorPDi9pswrf48tVm51Au33tTR61ST343Z6Yxd3PwS5iPOB+K5SULvWPkT3OEq
hVaRdJBIYh7pSPj5O1XgWFVyO58zpSvP+XzmmNo546F/kFWysS+abCuEEWB5Sw/ATdmtotXfElLC
ReNYT1hv9HvR2PVSFp0I06XRTb7GSm4/oS0sHrKuwAqAUlnA2IyCvlsP6qAcp/kAmuztLJ0d0/vQ
/nqtuna79vVgFJPa4Oq/Rzp2cwDF+6vyS3d2uo33bud7UEKHbBeZWnASUdRsw9pIbkkljhujNKq7
ycXj3cuQ9hAiOHu8mXdFVmQH9IhxD+b233VR4R4NlFI3+qhOd0PV4usA+OOhmxKkp02hPpXpfV1b
oA7cKbtH1zqezX1rfJ699m6M8CnPvbR+1f38pFbc6UkKtkDLmy9x3RkYPRnZGc8acweQSt31mN4v
q0KHbkcUda/ZzCYsZX5liGrpOob21WZjoau1/dMts0eNNcSyISp4FoayRlyk/GVCKgt5Fr4GPZ9Q
hElxtvKo29Vje+tyK20T3RXbwQIrozousQU71F9Uq/mm21n8K7dPoDQRWOBmPtvknl+d0CiXVa81
D8i9dJsqbYujO9QHLyYn6AdKc4Zh1C3zhkxAVQw4pNbpTzVkm+XlrEls18w30AuLwzQZ1kkHR7IK
PaF9NsV4Igbikqj0NB7Zm0a1q69RaE1r4arVDWFK5yFvxE+4FTwoydqzI27s+6zp4oMRBSj5Zf14
i/E02xfL+hZrZQAtox13Wth2Wxvzymcki+47ULrfPWByCy3PxocxMwUI81rd1HnfvRCeIEFCj2he
OLtVkd3roinAATQ71QnSvTN59l6b4uLI/2WyHdXWvvPMCrdyMctVDbG3G/VoPOYlcPwh8vwnyzSb
s4NVXAIzVRjYxFeke4OhTU8RAnxbMsh4E1uAuwK+y5UtomovoV8dwuYgRdwWUStam85ddGiaPqlq
nz+o2KMZZWsdrLpPl4bZi33XacF6crX8FSLGT7Iuw7nyoHYURvgjmp+5VuItyl4pl5FOHBb7PHuP
sdS4Hfokfwh04RGv7Jrvtlcj5tlpOM+mPys1cp4rFc9PTUteMdwuV0VueOdsPkCwFws95ofq24qO
r4rWaKupdsp16NfeWXb0PNvcurHpLa51KLvBb7F4sMyzyG6pNdhn9zL3ZbLUxowDVEMvppdRCcK1
W5T5SQkIAMIZZP3cG+nRi70vTmJ4p8hgfx02j5NhYKM76QjWerDca//G8VztVEJQWU7oawM9QRTf
Sxt9n/fpeFfOh2iXj1m+YXMc7Up2CivT7vQX5E6/GvUw/CI/N4FUZqHCbrtW0mzRtF6xFsS+eVym
wXSjpDyoTcW6H3iO7NRRiVdpZWvPdhw4Oz9RckQac+5XLf0MZiZdTW7Dgkstx+Pkgx7JDMvZxLYx
oAeUFBtXHZ1jUXVdj5JS92gVTraTddeD1rh/dGlcnbiaA/yL1QiKhE3z4jY4vueOGX3qEXVf9Zll
nBMvZIsKFgI89zY2JigCEBLA9yAEKfRKLKaoPYnaYAtIhOoxI8+0gJQ97GWdlhn2op9aSMWKe46N
yPlJLgoXhGXrB+5DYLBKjnT1q6oo4w3I0+nGVAAYLXy0k6NxDk1UimAhmHxWmih9FWoIYB040Axc
dgmAhzeg0ntkzgx7meCNt7bB0FthREIyyKKjWg75Pppy7odSVVaVM+mk9jz/YXTEQ2AHJ7jRAVZR
sUKAJem2vlYX98TToCRjYQKPrYU2brNqglJbP9vFGJ8G4hqEQtr6OSkL99ZLzCd+P/bThCPfTAf/
gyHuzGoxVypYxS5uVfUkgCVBXDbEVePftuV3WbDDUF0XjkhWjlNP5wRprIWhtQPMBGM6X+pQ+9jq
qQv2Yu4iG9gtoJGioAFDTSniZKlaOQvgWTVt8Jzq2HXp21lqlMka2UgLmS+8dsjD0udyypOI31Wq
YrTHm/BUW0hOKirU7kzz/JM88DPw9h1MKwNtkZNV27wAsvi+rfDdVAsei6xgnXttGhBH4ZvZW7Xl
3Mu61i1u9KSZdkWMfVhlwuzqUpss/IAanJqjqVKNt2SdjLM6jtbS8MPgPuRTb0dnTHcKW8tKDybY
aOMcQrgDwbrqLdXkNQ1y0yt1uDix+dpD6juF/Y/RKEi0dmO58VwCt2WUONjpNqzF5jMtQT7nUinL
8tA6t2R5xw1uL+2asCkpihImpFDSVz8Jky+YCcyKKEr7iee9tmxjP3gEixKtzbj272yVH0WUfGVz
RQK+qwHvz7aDsigPwtNB1Voe0QF4bTTpg2Pf5GKliFQ/G81DZDYQG1Ub6RWfLxhJBJSTVa9O976t
C/gbGIIvy4l4gJlY6SqaFONeHqoQSiCrrW6jBepbXd12HQkbvdoPaW1e+glNuyWhZx8xF/Y2ZTzj
xB3NvGkjIi0eGtZPWmg3D6IRCywNiyfT6ddeoir380Ld7xrtxQCxeiRA4F+KFn6Iy3gU8SbTy7hG
axcHjBL5/y0STCm52OK768cFzgFC3HCvReyYzeHeQkljOXrptLU83z0ktfIpjIvkQcCQNLu6eQrG
sX4qQCOVBva8ZaDUT54hrGWPRjVPWIq4sPhbrSc047f+rVUAqoK65d/msf1Dm6b4Jcjieh+pIRkh
L0hebNgya1M00U62wohAuzM0S9ArtGIzgcptojyqrqk+8P4AxkL14PTwFsMCj0k2mgdHwYCq7C1j
ZxlNukJFxIYxlTQINoEegwduP2eEEvCvcNUVcX1aR1XblgWvdyVxLEIsIfqdwETXcqzu9cG21Mpu
fRnbATrjbU+cb+7MCq/ZFBPIeNma9MT+zHGqLkVgWrywxkHFG43OuUjJbw4mcobzddUgydc1Zvbb
y9hh8FcOCe2t7Gz0rb6qQ9e/tKZ206FvkVW7y9hIkHjrSQnJPyGZQmVJhjXZYsazsxyvv+uRvt9k
0VQe3eQA+iR6Upplr6niScE46Smrh0+wqLxTYebDruohbyrGIO66Fgm6qPfgDimRfalrta/VhJ7a
papHrODWJNnsqyU6tzE7ZoDm4Y0rXHEn58jrKEXzJI+2GB0vMycXLPEiZwV8Oj0EAcRvWG/fc4JT
X8sy1BegPKy7zLfiXTS4N207ZefOSp47NQle4CPrN/haoHjtDcFLnbTthlj7uJGtgAeaJTlC70a2
Fmb9mDVFfw7wTv7UfW2qLNjpYaGuSmHVKIbY9aqBt7ptYpKceFogg+SVuIOsY8v54zSdT00tw4Xu
XYd3p2amlZtkJHwQWA8+JMxPNn/eo2cC4x284JPBr+3eT4sbWVIsYd7FwfggS5gII4Gai++yVPNH
Q9+OKtKtVfhpqtEOcgdydHLWuJ2MjQ8yZRXbinE3+urbwVT2jiKCu2s1C/4Sj+DgWXa61qdmp63D
kUzxh4YiiPEZ9GELXDvLLsQj2OugYyZ+X87vZ4vjWtOe4cNvItGOr+5k+6upBdQ8arl6UnXCXWCn
Vy5aL/Df63AZzS4o8lDNpijyLDUsl9s75x3u4Iwi67TfZ2mReeuhh1DyoUF2lq2iU4J3rZB9sF+x
RUNUgtjrZdamcRdpMwHc6yAVE2CZPeGQC3s7xCwVbtL5IM+uDdd+14YP/f5Fl+v0E4D4ZCHnv46T
xWuf65X+RZcPU13H/u2n/NurXT/BtcuH6Rvpxvqh+cOVrtNcP8yHaa5d/rfv42+n+ecryWHyU2r9
WG26MHq4/gmy/lr820v8bZdrw4cv4n+f6vpnfJjq+oX9T1f78An+p7H//L387VT//EmRd6hZHRrF
EoEQlnbRfBvKwz+U3zWRimIUxsVvoy7lzkyKyyyX8mXAu2H/8QqyUk71ftTff6LrVa99VPLO0/ra
8n6m/+/12cyw9RZmzOr8esXLrJfrXK/7vvb/e93LFd//JfLqLRwIqxL95nrV66f6UHctfvygfztE
Nrz76NcpZEs6/5d/qJMN/6LuX3T536cCU9+tRhx+FmY8NrfdEDrrGkT8UhbDfpYMMPMG5A6tYLSs
pVq5/kpxm0Lfpg2mfk3tsaKcm2XHYQzAxAFeOUJSx1q7wLNpJZuDfm3iT38C8wuDTlb1k5ceKo9V
YKmX+lYfDWdlklRawvtbkmYAejnbtV3M3KSvm7R0g7OHpKc8tYYpUZZXozfdeRt4rbpawfm+EaNy
3KRf/ahR9iaSz8s8y5ItOSniUWpWPIDK3JlV3t4itpQ/KERfjpbXnmWb7FVx5248ux5W0MLzB9lN
T7ASCwm23Mguuq+yRMpZmjKr7JCWBRguM9YW14n+5dV1tz87lu4TRP0PV/ZGlJd0/1uQG0Tgclec
JpBY48JG++Mky5hNhssh9d6arw3m7y62qdClGOhSiLdhcqw8yH6YnL7NYlVJuClMyLtaCaPFqGOy
APJUHogSIlJ6Lb/rlLjuCfTluH03BuTpH93f1SKumLrLwVAFMn1o+OPyZt/2WuTcyrMU74q+z7vT
h3oWRNGK9Sm/oQ8DhjY89kmAWsMfc8ge8lCyvUUFyu631zp5FqZOv4MG+fNDvZykbNxDXU72jWyU
VU4qNpk6in0F3h7MJHlCjJwsviJnmdu1d6mXjbJenl0PwOvsgyxOUgBPnrokU/w6fhsrhzVm5K8i
o27xPMuGDRCAfhnFk+4t0NdrzotKI0iCqZHCrxYINWE7e9jEXtGeRaC251ornRund59k1bUe+a0n
K2td9hp0lYcMOPLGNvEoHueRsu5yDTnTtVJex3WC8XId2aCW0+esqJutpOnKM3Sg7t/4uh+ou4jw
eeXi0nY5l5xdyd5FFha0Q7vy0OUMyeHeqK1hpOiaV1lzo1SKzbmvqPWfzlvNqNWl7O63dT8cWk23
F0HTZ6smNt6404nSeS7RDdjR14NRNoh1Es2XVe+6fGRey/YgdqFjv+tqKL6QwyURG/mCRYTOP8Zp
xKxNA6J0k7r2IZxBEThEql+yAnWg2Unj2iO0NQ3RYJEt9f0H0E+SAT7fyEpndguF/2oRAFkVv7FB
aBodcjsgczRHALlTHiKyqAhX/iGEhyB7hq9c219E80qpJz33a8mGXfoBtRBrVE8apOPK5n5WKNhE
bR2vQqTewyVIwRw4SBavhO/V96UY63tZp811HaRuLIeI0W5kWTZ/mGdQ47um84N9bzfi2KtWf/QE
GeKFLMeo0B9c/bboiiFfXRoIPoEHGJzuW4i5DYl7vUd/OShX1xm6PH6b60NdOM/n67cfqm01UraK
Ptx3v11C371X3lxEa39aEkPQ3r1hLq8dUoCHSx9Zfjfy8pIRPmbnAaCnJQw/9HEVMqZZGr0IeGHb
fDabk4f099koTeWuZdnci+Qy4kO9LLKD7rcg/z83onOnBYFPWFMeJObMjJTT9ZD7zVvRDNpFB0zk
KBtl/WVsDxtnGUz1tL4OI6rur/qy0pYXtVsTwiE0KIEYoGlEESBgrVorTvNqjF0W3LS5I455nLMx
jZpqH09ptU+M1FUfhEXsQB3cfCn71HPHRDISRg9kdEfWjTjkraxyQ71YshgVyIM0mpotPd1Gr3hw
ph2vOe0OMqt+J88yfED1KepO13od67ZjpltoF9HVUwHVLrShtLYOHxuKH5XXA2E9/hJQ36tI8ebM
wNwcmR5Slb+vJuua+ZJDoZCS4WrXDxDWeXPsG/NytXf1+NmDjsEXT0z6fkqjakucWn30ugyhSsW3
f+jYeYRdJr65bS6WNaT+s/+7b2Q404e+wvlcc5m0Qk850EgBdA3iaKnXEE7Kg52BXpO4NFd2REQS
pMNbXQGxqhgqHHbmEZfBch4RzkG9KnQXzdxSo2OmreSM9hDuZJePQ+a5odZGqL4zQrYWVrVKdccZ
7Dsw6/nabRAa5r/O/mGH8ES0pPoa2jG6HlaT3lV1gvcvZoYbC57Lk+wr5Vr+3FftJ4s0DdAHRa+V
haPxSpKcgQbXA8gwCcUZRqwa6KrJVsk2kK2OC9BBtsqxRUceUvUM06uXPvMsTfLki3r2kyJeTwS+
Aj91LcrWanaikq1ZgatMbQJoajRUfr1uYfppc4dQCQye+ezacK0L51YQHNrWjmEryH7yIFBjvjTA
3fgxkeGbhCCJeh0gL/FhJnmJEbUTFKGZWHa+XjudPxToq+ZUAWsyHLNc2yNwvMge4ld4UNjBqK8B
XwDJwgipYdFpr5WlAbIqx8exEPDzlCQlEx5or06uOiQ/Vf8UpJOKASI/2Hm4nDVv83o/EO/9d7P6
g442hqLg78PicW8J19pqfg8zG3zWAv2w/hjpUfASltM+qIj2t248PRVVsRxmYTT4c8Wt3mEbFcy9
IC2ydrbxmJGtXqJX/ClMKVvllLDyxFG2Rqb6bsp8zEkUM4fbFj9IKaRkGLwCBL3TPagIju87N7Q3
mF3Zn5QpupXv4WuPFODnvowcaxM21v/R9mXLjTLNtk9EBFCMtwLNkmVZbtvtG6Knj3kuhuLp96rE
n3G7+//3ORHn3BBUZlahdktAZa5cC6TLBtiphlUzmfWW3pOnJGZHwy68T+/KaKrEG/ikquxoJm/e
Nxt54rb54BEjHj+r+VUdBZ8dK9tbKuUbWZaBRcdoD1wdlOHufYiiaHimw1TYezRHV2dLgZ4dFip3
rebED3RwAfCoUmDxaARuC/1cG/zIegMCMLnIx23eDT1uspgw4ff/YOcZ96T+1rYEFR1EYrh6qHhn
nylE6MFwZznTdpmgW1O6wx0UXfU0IVBL0+OgT59j5utO6aUqy2hehIHe8RIJFD7pU9iA4UO2PTBX
FEsHoKYzH9imYWPI5SfFqbwRqgg3JfPVBNyuZdcONxE2uhcPEL4l2wjE7QmoqJ+u5HslU10aoArK
1bMtTQPQ6Zu0sfAWKYcVNn0PzHwhH4UbCfpI3RwtO1wNjIPIg6/gDhmObhgORxGMQKHTKR1we1cU
6Fq8B3yOqt89FEPDoORhvaIxqM7itW5O/bzmEpOXiQi8ZTatazbi7XPMS9C4yu1HdWjC7acQq1Xx
RA3dL5HZQEmlc42D0ysxsIOTilM6LGPyUyS5bVBlvUXS2FoiZxeFoiAhPC0EzwgF0Rp0tlwS2gQK
8/56NYrEHjUC6yCQiarejhcbBIN+Mmrpmoa9G8HWs/HSO5O9GsBBsfnkCIbsZ4R6y/6zvRwPUZVr
x6ZoMgtyKlhkdG66qIa7UA85wEm5vXGxs7yC1L5ZBc007GlIh7RzHlSjT040qpNEu3bm6BcQELqU
cuQaYXhFY+YypQYLx7nrzF0g2in23I6DZcDNv2lo/449cLxM+InoIPuj6fLCoxENmzbOgVOqGw/w
nuHa2Gp0QyMAcJXBjQ4ssTgQRGZwyKTNaQFUnSYF4i5yiGp9dylC/VAb7tsEvQeEwYSQIJnQipav
7akHbayMB/a2OPWl/c8Sj9ZAwLssqNvJgLqvhRf2kdjRcOJVBzCaFXs0VJyMPRTVU55mb1cDK1KN
9KVl71nGU6BuSoakjSN1y8AlmuBfloQ+KNbLM9ni0gSIeBkbe4ZGOXD1IyCQkyiKhnRgsZUAR1OG
/ifHMoR2i7GJTAsYwSemOdDJESyEVIqDYtMIHnsTwEefD+20QRUe1PVOHF3V2Fklosr/8NJcA5I8
FJsxJ7zRfDT3f55PERHIaeeI5Qrv1yfnsgZAweDyBQjdBdX/xozA4ZU2kNBbWWjeOTsKX6MzIwSR
gDn8aHgSHhKJsV5RdGfFticiNt7TgYM19VwFLWjtubgvLDR55EmQb+kzgWIakgxmc5pHDsporWKO
q5T+HO9e+nT5X7wZUmIf5nZy7iD/dIWamjvUqkN0OGVovUmr5gC4ILilAIB9GCMvi2XBX1pKNXEP
1lj8Q645qAm6dVY78XqZEw5lthJ9+LYOOUBm/P9xneXa4//+ebp+Uj1mgqGszkx2Klt92ye6uecB
w/tW1vfsJGosg1evjJ0yiyWHES3AkIVkJzIN5J1jKLxGU85a4y56SeQUiqS1aaiMUI/w6xCETzyt
xZqM5J6vSOEjmpDWaL5qVrETp2936UoA57OqDCZ20MRYQ/0uNjwkNYxDXOcmoNu45/MQjzxITGDs
0v2d/MjlCGdd1Zzv3t5rgjHeI8un3OEHEl6cLnM2Y8kZuI7/tanSAf07dOY0+mwvwLwDsWQZAgXz
l143qz3NJxNN0PD18fFNAS2KnE+Ooc+dk6ULZZPkI/o5huoErER9mjSzOv1tSA4KEWC1tpoJrbX/
eyytlMXhN9sCI1pj3SqFKR6dGQCtzGeFtFWZAvG/d+9/j4MerAJUMJKZTrb+xI1FQx0wXqWIAZiV
73FkokMT9eEHGe4M0IIsYKBty8OzZodoPkN92TByYJxHgwHAnNyYNAd5lx4E9tIeDc0arffgSFIA
YJ7KZ11DEh5ZIBCOymC80c9rTHinuU/s6BaiWekZhxQ/WwPvMVC4sHLovW3Lyn5oAwtqkssQvPP7
PgShyVZp3dkbgqzsmliGeQJF+Hg/gSbFFKw7ggRN3AcGDm2sgAW7jnXf7ivcvMbESk+T8zaBZtHB
Ydk8lUY0fzTTZG0DSuNXTp0h19mJbanF7Fqh0WrdVciTGaYJST1pCxSDe1VptXMIOQQWWIGZrThU
uvjVhaZ2QGqYXUFqelCTSD1rHXdir3wW6BW7cukSHVfOmjXuOLPdGELauTikiv7PHGmgWQvodKP0
6JrLh8lCcH0nQLpUwLAfyZ5xl3s1JD6281LLhyE3fcDEzuYPsixXPmtuau+LRA9BmICNHZP7SSdW
+h2g/ujbUrClXy1GTUzA3dJ+kcKB+UYkSOvnmGWJxbHYlmWg9pOsJvxOoXU/PiGF9oyGSuWRl8Lc
lp1R7XjeZI/KBM4yAB9//B4wxhC8aEKkZYgKSKjok2Eg8iIyQDWymG/V+cehIYcUTF4KXobk/TS3
tABP58BYe0NnsnOeAg80Bs4L8K1acAg10KWjiQcsX02lCKRpEuOM3C47U3Q7cj9t2HAs+T9ZaRqH
CBRPR3SS4r+qVqBTic7QsgGJGKzQMR+PSAmRV8gQOqND06JJavZ8HlsxZwer/wFJMwt90TKOlqMx
kkgdWqHrQyJC0LWHaZ+jDRoHNmmRshtrJOwnPEe83qwL558sM/Ij0MAVUp9xnh9bIKK81A40jya1
Tuau466L8W5V2IpxhlYzutYHgQ5AqZAuh2CNEhc3CjqIkLtvXlPtm+sEaYAzGvCesessX7o8mVZa
GQfPXQc4ktaX4jmoY3Pl8rZ4DmzIDpZl6EJFoVVWiome3Y6howllA/egQZ127tM2kiSYhxpRPYCt
5sNw8VJf3f/p3CwLY88esCXnsvuTdYDHsCbW8K7g2mdLsp2gfAYUu0DN8DiE9ZpsIyCXkz+75ZS8
L7V1I1cw0NC1djW9WTuNUu1An+KsU7TtftXT5KlFi8FV7Wv9MuR1tiJ7kfeGn6uAkbsS1Iv2Z7ya
aS/BVPMD/gAtlEry9Cu629pVG7rBHbCA00Ol8CvZQz2vN1lgmEiM4SJxyzedATgRB8/mc/zKomT8
OUwh5ApwW7v2FZ92UD+pd6qRhw/YDgJDbxXWz/hV5+A/oUjQm4mrlYAW5u3NGnyT6HyCpqMPCosM
PVDv8vNkRKtBthbCzs5A49mXolYUTwlNPM3ez8ICqVKyxe9ni3c+S8by3BUgx4pD6xrh7XWP7yK7
owOa2I07Mwmg2gjlwNUnBw1FElyrKnf2FLtEgOcdmTATmNM+Cx9A7lfctCZL1oEK2H/ZonEsUarK
M3s7+8HHxJsMMb6GUBdbT036MaKVJZL/GkE8UVkSe3kcQU00VNDwUYBqcwt2mxy/IkWNLgHpLEeu
7ZsqOMFmEeWINif2orkcor9Bic2jC87Qznelg7xu5uBHkzVnoVQNmkLknubDNLk2asDjsW3OXErt
6j0Svqx2qwcBYOJ+cBR9M06V8oQM1hzB0PSzygWIh6wELVEF6sOa5FuHVNw3lJ61I5h1+QN4FMUd
uM93rMDH9tRSlBtT6INPsXRgavYNFHbakUZ1F0/oqex34HNv77G59PqpQVkygJgbCeXyFnm4kiE7
MrVcfLH1wqcWaNCjYjsMORWfupwd3dZWjmWpZzQoelmk9cotDoRYg3W/tNApA1pcOkSWqh4UUx6A
Nc9xF8EpsLWGjpaC7nuOeyMqBdJD4bKn/T+dFiFEIBu0w6LvtRbjNZb3a5B9majhZCa29WhcKH5N
AS82i6TnBNwt1P1qaAUKe0f2z6qfFFIkbDxmIjJWE1g4fAokx7IUnYVpu03el/oUljoXxdXyNt6C
ckVPfJ6bPudWcW9WGTaaRppsG51nfqvH2GmqGRrnOxU6o0bzfahyd6P36gQpAhsK1FK2mmzc7Sdv
VMb2So7/aFPlXHT4oTV1iaEpWdMOXidGzafC40IQPZctP9QxI6gXbYJh+EJVy9k9c0f/eT6XNw0G
SbqZc7orO2vTl90XJ/ZBfrky9TE7D6Lvo3WqoNXTLv4YprLLuBiQoct6vqXReyjH6+alkYd3O61I
I7JTxHs82Q0pkPQeT5ekUPfVqkHAVEnWajqUVWCt276ZVouNziR/5lkvXdDYUozpgJcQ/fpv87gz
oCmIIoe0hpTWkNrrsk4/xiwrchCvbVGN+gnlA+tQ1+bd/PegIViv0BaNP8DyL0KVbQ4jk1PYqAK8
T52H5PlkQ8b3WxA29UrTB3XdctzZiF2gatlPAOr7SwhoMTCs2oo4CNqwzk+GAZ5QiqJJdtiDfUFS
mf85ibfp+a1UosUalL6NAu1uVSqgIQV55lVaWeOZxiHkcTa9QCmRbIqM+RiIrus17lb2PJvcyAlr
qCwi/wbsNQPxUPLLQOVtrxSC3dNh4r3t20Mbrhdbg/Y6lBDVcJUXqoFtMaTaBykcRgdkq8G32iDn
XYwBGBylVFhkpQxi1K8U8MHc9doGdLa5R7ZlDeTkgHtqbXtegxxWoblnPcSrprxU9349oICyzTQZ
w2cH3jl+oPTa75fFaxc/g8ro8OVz9R0YlEAJI0VbQWrYXJleos/aNi5tAYFXiEM2VxlAJgqgQ2J/
NFGonAiwsjlP/H2tZfnf1xIlf3HjRDs4erSyLfNNRSbRSijea0H3pmvDS5Ai6ZNr7Ds14w99n7v3
fR7JHBW0ZIYQ+qqBiuh5jMQVavGF9hZtox3nvsRW5nP0cj2aocr1ySaM0b0fsT6Nukp7jvPoeUxj
+zoOeN2rUxbtaUitO+5kH9GF1p6phydP3PCaaEcaUFAEZnr0MhqPsez7ITuig23aAzXVmGgG8zpI
5/lai18OzaAYdCC/XWpZSl7KRhIXstv4MBovo2vQoM9PrqGi8+o04DK5KytbalBsQjUCyAI4/fso
7++aKRNHMtGhAqvTFqLYOsgcEYbMI7jkE8SpJsADqWLXh3o0EhtKwpDd3tFWIqVHHJ3SARyOgc81
TVvRNoVstC2hs8W2zPhkowUMVP1WqlN26wgNoIAMgS/sA2kYmkXtfaNmUGKQdGJod30jDCtFszZN
HRSZPcQFNwr6JzeNLJBOaZVv0GaQbmpZTV28ItR/jBoQNCjpxR76lOz1J5g8DclboeQ4exeYPMHp
UaWN5rmfHPNS0ptO+CZD2xDZLXQRQdPoaarA1BVoYPR3es18Cjr9FYJMxYWcHddXIMnTH+u8cR+E
Hm3JHOUQ4mMD+nBHPbaexlJt94VapT55zbBV1qGboI4mLxBA+3i+wLzkaH+6AIqJHy4QO62zAZUp
UK9oc+EnM0o9DJF2oWFuAtAnNN3L0v4AAk/n1AUi9lszjr/XaOSYdPCfQgjO2Ax6aYHUoky/jEpz
pQAAKG2QXYTsssyEPGD0vdawCXYD4yWbcnMDcRd8rUyw1mdjDn4YiVnpJdhlOZCtgPAK6G2L7WJ3
42bY1ABKIs8FcbBPU2moEJhSzkWfLvSi3hcWD0mML5PZhU216qQ+BR2sskOiik6bBBAsLg+Lm2xi
CiN/GpAIIsfnJeZ1qgaFYmShfaY31mk5DF3fHvoK0KV3ewg00omNINrz/z1Fy2E/tR9iSh6P25S7
3/twLO/AlayfG2VDA1BDQ+bZksrNZK/zLdnJQmdczhnSVj/j3WYxhxCUBKcdiqy/LfphvcX+26Ih
BLH6oo0d29PROSX3FLQBMQPH2o5j+kqm5fBp/4FG4ReIfgFPK2cCX6Zv4mREtlgOl1hbrlZH8eu8
AyLvvJ/p68EHoMk5JiyvkdIpmluboYFPVSY0o+S1DR7h2n4UFjrTQVjzDyTsnC8a7p/I4WnBaUqa
5qgzACGhX8Ru+JsPq0jh6k+FX0jnS84xa/1tTqApwakNY0hzp6VYa4PwRF5iV4yM9ivH/XnVg8Tl
0rQ96DzUELuvKJ9eWxvcD+CLFF7WgsvRHkTpo6KSXAA9HveWI5Stbrfl1dHcGjsf9GExF3TLkjxM
xMP92Lf6y6dJGm8UsK0a5ZU34D1whG7vjcEVOVQn8AKJ/qDG3qRmwZ7SZrzLhJP9SFmKTkq8vT2A
X7NBjykiIkVlT83Q31H+7G8R72v8xwg0sTlegS5g3+nSL+ClyO8J6NCtVVS3nkzRNmgAix4JUFFG
qnUYwbE1wxzyigHqCTWMDRvBXtWBb3dbsaL3ytKA2rZEQiRFPC9K87lPiwqgJWlRwlCgsdOeF+00
0a0TiJYAWozXFNUe7kO1Lk7QNsAOBOJk85BE6ok3VoMJuRMwrMjXHbJLU5OoxYmWeF+HTBD09OxE
0fBnBn2/BdAjGq9A8hGeJktPL60U0uuiqPjRRUBMcdd9FZMa+Bk2WnOEydV+FQGk4wJpt7HaBA1U
7/lU0AG0l7LKNDggIycof7oYTfBgQ+ZSwdaFZqNoU690cD7IB3Jo+eU4Ib0m8vySV+ASJV3zrk5G
AKr+dDSWgr2EdITIqM0z0t7Ft1g6wqQyTjoDD/F5RKoqL1u1vb3ldwZm55sRBWrSu/ODXqjfePoM
pdD8BzJ9qhe7YrrTgG86oYEdFGFvAUUfr5tMAZ5PSZyt4N3GVLl9tERg2j7SJemmAJEiUEbQmCd3
rOj2Mca/B/RD0KvM0Hq3z3Q0sdO/DDDrNQP6/7kbwfSx2MGNszayNHr+S7wl7XrslkA2tuAiK0Hv
kaUNfqUyJ0lj1QmbFcrGJgTtkLtwK21cGVbOIRlbs+cWlZeGIwmJ5MBd1HTVilg2wbMCSisFfIc0
NCzjv0+qNQPgvEKckaQqQX8rDwp4KgEvhH4Gn/61SUcCmTIowgyAPanWWoDduNKc+pS0QlwjeShG
c91WJdjd5YgOAPwbcYuXTmlx8069dKgV0wiUjuDjALIPksjhcTElY5Mfh179SiY6WJ1b7h1V5/PM
Nm6ifdGYvyDR0x3B/QkZo25Me4iDlp0HInQTNaahQr5dGslDkXQ2h9PYCPNfRaaqwMuk4wlbJm1d
T/2wIqylNqD7Bu/l8NCYYuiMDmBJA29BelrMoO8FgLPqurcJTQuJ7XpSL6luQ8pI4a6Ne7Ki4y/X
NcFa1KHjJykTj20fIY9qulddBZYrGiuwh1qaciTnNKgqGiohtE5eB/RPO4hWBx55HTxqzpawv6Gz
WDya4IK+QQ6gbJqm88pGudQDuMUosjTRnV2LQt3TOnqDn05rDmJNXr3thoOGflewYeITAceR3Cd6
daBlKQJISBD2KfUDjeICRJTYctYnWg05qw4k9rUAjZYFvVEDenim1mMbNkX6lwDNrCh4xKCJghLp
bsAXec9Ao3tGVzZuzU1YPdYgx1ipA5TZSvzRAiR8QsgFtb4aJuOuCwsALmROFdtpzYvjqAYrHoa5
XkZsBTRDesZDCXwtlYFmG8Ww/YQnmpcF+W+BkQ0RgKDON2pRQwVYluAUWYILZGkuQw7I7Ud+RyZy
Wi0IbFTXGDYUQQ6rA5ETzSfbsohmdsDo5t0d2dVWGSBJA80s9Otrp6ari10VBddgUgxQfxGlVZjr
ILLSwJE6BcmPHM9ykKtIT9S6OIUWTLqxoB28IiO4mxFOp3MoqCuLddehLAV5at91n6OSi8uSAhCK
gbaAIFZ2lDggR9waI4Sw28bHDZbdkyPTW9S8S+0ZBBnZwS7LAjc+V98aeefeVRy6BrkZQ1AhmCZP
bezkmQ9OubKnPPhWO/XdMCAhvxqn1wobPvxVS44Okr7+lRr5kzmkxWun4L8W/cviC/YDuR8VWXvt
+hIJAcPUzk40TjsR2t2hVt0Bqrz6H1cuR+PjlU15ZSWq7ipRIs9SZq8o2n+8ct+lT0mVq15SGP1l
iosNSMzAxj0ZytYohfKNDfieu12qgwy7cdag+HdP6PnvD6ija1s2JOp9CkIzz27r6sVsu2cJ2sb8
f0BthErnlH5TNEV9Dns79XX86O/DLFC26N9ODnGatOeRJ9PadKfy0Y4CEEZHhvYdQhpvH0PDx1CC
MPzeMSQBP30MMbl/fIzYcMrfPkaDF5szw3uy1434PdcD5CtQhMgfQQVbXhnHbUWODFfFAVi+whbF
HZnwttX6bsu6LQ1pejQBq0RDzsZ5Ovq67daTU9EYgB5zkCLbkxH7PYtMCMRr+RVbLQATuHmDnoB5
60OZhIEI0pFsTRhK1K/kugLJ8Q0Io/xqBW/TIQmGemJsIptgdOqp48bboZVnKeDvltIDXSpHVtxP
yK1kDIlT6QE5D1R7NHWvgqXSJ10HQ0N2ASWQ6QQ2WHAoqT/IDHVRSMXIKNKpoahiEuJU1eoV7y2B
F1cV+DDFYDSnXjKo0EHnfY/3Y5BBx6B/3C8OSCMgWn2PFmOzLnmwg1xn5zHkz/ZUvMtScF+BYcIB
GSpw1uQF57W7p8Jfrk+Q43VAL2sFwXoGDkxDFK2CYHC2Zaw1zCe9d00aoangbEnYncTi6Yy8Oljc
Vlx6aw7sTDdwqK6DJOwyRexRJ5ZaORKW+kgUtuSTo8UnI9X3yN/nQWB4jqxYw9BIBlhYMJhinXJw
KNEr4Pw2SMYxrqATIl8WqVROhzna4AxdvijNLwdXKGItKrz9DpG1SwyFAaQQi1cAu/wqc9NnETcV
Wv1gJ27aNHbBZFFns90RkmHMCcSrtC/xmm78wuvbgHsYci+jZGynA091dIsMXYx0G2yLN5Rxuc0n
gB1ot1hkeXQXanhwcT6g00LY44vrBqE/slw/UHXHLu+nSbTPn6IGO5G1xUOGHfxVwX9axywULpzY
NnyniFDglMKsA2vHay3wX0pljV7Hno3KayNT7GtmqOwGlp21gucNNFPM7qRk2K+RUo2eaXid0yM0
EUkdG8i+FICmR+2RvDwzDwK0FQ9hGBm0Bpl7SIueohxr0JIMeTDgkdJ8lUdlCgWrLrpVoq5BvwOg
Us3i6FaCuB9kLY43jWCf9WrWQ9MwCOxNbVhv3hTbappKpr/NlxHktNFgtzahSYPegcbmlfyntDOB
uV0a9Qn/lHbmLFfNqDmRd5KVcfKiOo7gCPzmi5d+TTSMbP3j3L8F028Nd7X0NByL2B69wnKVRyUU
f5yJUX+zDe9nn+KUBFruY9uM27ZI2TEaHZDuyC8tcBAPohrFzew5O1adyKBqiC9nA7pvht3LBzt9
mYN/44cEXKBTXw6Wuq4sGwkikJgcpzbSj0Lnlg9JeLYi2+L42xC5BL1e0bzFzYrJ8nkEhexPDk2u
n+GJ63OHQeJL0aILHfIye0T/qg3E478mOgOvm+uBUz5bl6SXScYqaUGbYjmgQPs9Oo4Ads+s74uZ
iTBerpDb5dsVbBPYLcka53p6GGVrmrEEW0p+C4d8ryhg2UT3UrKq8zHZcKh8QkvO0fd8Uus7VVZ6
lSh3j2oHiIGs9OJJ2z60yDlBZqGGbquMIEfeGnsNPWTzJLQXd34LcTOhTcEd5Ej5Ssnc6iuvUI40
9Tw65kFfPUOPbLY3AipFECQy1nXa1F8rvKtqWlk+sCIAW1EugDSW9l5ORwdUuEyvIbl6C63uCSIX
pQ/tvfQ2qEi30BnZBmkT0kZn/2/ilBLphUIFdfk4Rprnsgl0+/KOZm6nXvAXQ4/EUajALJM1zXLN
GwfcUaqIQb9i3U0gwXYhwqOAIG/TtIm2JaGLyWZ3plaqD2k+pvdxq/8kM0U5saNuC8MQLzJKde0t
y4GHKRXjhnfN4qiZuAmgHm/eyFZGkT+iyfHKTGbeEgg1+zZQ11uKoAmGQLpTCsDeyCYn9BbYW+c8
gKOHMUB86Rqs3dEz4NLNPugbfR3J1JcNu8nNj/YS26JXGf83+zBlUJ+tg1U0Rt1dWgzOJtX7cl0W
Uf4FNIZsB11K14sCnn8ZogZNy3ZorxQXw2QKkJSoQI9JwRoDn0+fD3fkTKtkekhBQhbi1WmAzpaf
h6X+qHdDfB1sPuz61HJUpOEsfqjwsMxWgxYGe4NtNbNt+5/kUErQXR1zfeSHORyyfdCbgQgV0FM1
SGSmarwz4rJ75r41GsOzqrQcglNjtqJhWHWSYVKBDKz0QpW0grgCWllomI9QMAvN4YbKtHt1OutM
Zvx1wVAUAuRepQ2WdKCClkMIZkdeWxOvgSH4Js2wv1set8iOZGIVI0MCLYAPj2F62i4P32Bcy6be
DwHki0iBBc4JMi/zs5om6shBxyBDOhlgd8ceUhs2vayy5d3IH+Ip2PAuCi9k6lQHesdR85N8ZFom
LbbfJ/Fxqo9aN/yk+P/bSXEHtBjYHvDRutZBntQeL24SAupRtQOrv4smPCoJ3jZvRcDLxyIN/tHk
W1dtN/HKwcvkGXSCbB5avw/JuwQjY9Wel+GQouNMy8Lad5V9YMjO4pE50z1GIfUZ938dMbsoVkNm
1Q+AhOiemUf61dE1sYGsdHMCEVx/GFqI5bi2016QX2a+AsDEl6mGkIYo6+a7U0f7VgPedlUCzg1+
AgiF5uw7lHeiF0u3dS9FuW1eslck7aNdvC05TAAsdYP5tiRayk8hvrsxb4cXpdR7UDPiTKAHbwWd
g+GlaHFNOhuk7a9xJZtAE+uCsNQbeR5tSO07QFrlbNmguKhBnLymYdM1EAqHIicphUXu1F6qXLfP
73aSFrOQwMDDOE3wLnh2CsgGr3BiBHj+rCDVMZ98dP2XGBWAn0M/xWwTdqzzo8kO9rHrihcbctbd
UFZPrVYm5wwM0asRuh4vFBbHqbIHRzB0Ng17Vem9u0tSPdhGaFb00ZhsrOOhwv91lU2dz8oMuh80
FtzoQCtiGOsRokLQBbWmNVPtLbBMPwNThHvirQfoil/o7N2+mMg+mdocTxT3ZDIlYGSEHU/VcE92
MpHzf7V/Wh/f8Q+f5/f16XO6hOh4X3vQzY2LrraNplgGvpD/HnoQ2Qq9u3RFCt73enBQuiiS7w2z
g3QNbDvyP00HkhE5YY5hUwKhl8SGKkyCu/SfSy2W9+Xm6Qkofa0xh0K4VEMwSlN+i9rKczUn25CN
tBM6MJ/eDZm6Yr0OXmw8SpkRanuURtUZNzY4mbEyW6c722CZ/xLX7O0BnFRvYTOMTIa5vOzOYA2x
vqT/hk18/GO138NoehmE+C+28O1nEzbGUGC68MqEJj2r7WvcxsYVaM8B/cP4opfqKeNgtqDI1mB8
Z1nMAVeijk2JjG+mGFSHUQOuW4oRimmtmhZoOh01ljlGXgHsy+aHK6j+HJ4NwXQCbcQ9RdOyo4v7
FpuLQ2o7HkYbqBUjUPJdBh3MJ7VCSSKwg/BMQ1D9bZucxzcFinS3XDBfyB7XNGM6up7ackXDadLY
DmTM6uzNxghAmLEoduSlJSMIbpxpKJcUGTj5aMkC9DpZF/KzGQagRVFcJCsiT6e8iTy0TQ6YOOTg
TpRL6cJqgiZeHG5oqKXRcNRVaBb1dVQ8hqgb3YxsTqVQQFOD8nmZ3ra16rl2t9Y4g0phmLjXsUar
mi7VQquhB+2EzQE07nqwP/wZMTj82Ix41H+KAHIKaXFZ8vjLGjb27/4YM+jD450l19dA4iClYjED
x0nS7veJsiEi/dk2+0GqD5L9ugELrFko2tasDVQldLCaog5Wn2waomQyDwlhQ5iaaDBn04KpeZ9E
aB2KejfRiELfJ+poRzhFIVqpE728dFl6hPygfQM02L7Zuv6ENq7mDJJYG5LltbNGfntck5PbinsW
SFlx6SRTUWR3pZ3pYKXF7DQ2kzVa6psNTXfUVsNOtPk+z5aTIKWxBbw/vieT6vR4qQLx85Y+wdg7
3TGCHvCKvLSGjhpcoer9lUxDpaCDaLDTHX0EqGvXB1O3VABA/v1EIP2B6pfyQBau5lB9mr4HSdzv
KQHXgiB3O9VdNSfwhpjxOzxor+SkLxmqsRB9T6IrfcGilKPt4/fpbV5VfmTpoG8uUmcf4zkA7K6z
526dP5p6UjzmeE9iYzpewprhO27qhmfqUbsjJxDS046BKMGjCe/Tcb/KQeIq7LVjlckdYzcCTeh4
CPmA9E5g3wHffVqjqNwMY/wdNLjfrA76PiAacfd5BDVGO8u0V0wkP00UleL4ZgLQTOEraqLvTQnB
15Ra7FAW1yT0or2iLmyugqrJNg5YCwbIIL10aczAdpqhgpFJJSkp5SLtQNbqH+y/x6NmeNbdJur2
aF0eAWFNgVSQmb9POcDKjiuPxShoLI4PycKGMoH2AFbNIsY9vO9LcGkMwRUqXsHV0lBlweuxu+0h
Y3sFRwBy/hZavwbHPVGEHiTa/dh9m4RpJl7mRpakD/8V2IOVeKZkB27kkhRLa9CSZt1As09eoe51
JG87qHcHPZre5M4O9yULMn4h39Ow0VU/Aivslxg7D7y2/BlGj4rehIK2m/O/htVyNQIyv4fJfcy8
GtnpokpntMtFabWuB6Nynw4ATkCYbMunND1CFyw75ppibAVQCJdoKAFjLzXn1gVIXde6WX7V4+hr
HA3VrzqB3l1qj9GKjYBAN1H5q3Prr0KJiq95XSSQxkntm9DxY66UKLtAoOLtKrU2fryKZcTJGnWw
BvTHrzVT31hjoDQ9HIHZIo6YD2ZoQ860Mn+z0SRJweGEGiQ2XGedIfd2g0hMeTBRsoEwj2ncyBa2
L3ww+odBw+PANSE73EzgwlriIX0FSGOr4i210ZrrfHju+QTR0tK4N8VoHZh8WbWA3dhoqUhQxsYb
K4rtI9Cuvxtn8XgyMhmZrI3D2DrOzzJVTypYTpYT29Jmi/vvyW8xZeKKp5jXr/SOTG/L9KIseojN
t4G6J/vgOpeIOcA+ZNPXLoTswJLepTSwtBs6xM4NK9xQ54EYnqoQShWQitD8GHVGSM4l0x0LWtWj
ANN9SnlteFGBZvWmDTOvndRwM8WmcacAcTsfNFePTm5rrPs8QHqLHBQyQG7JK/Aj25CtR/+fr5px
CGG67n9Yu64mS3Um+YuIwAteD8fb9j3TL8RYvLBCwK/fVNG36Ts7325sxL4oUKkkTpsDUlVWZnvr
JehCOicbtiVv8furSw0ByHY8YtM4fgF7LoNEpaMdheqa5rb2B/Zagbzm5HhQ74uV6L1RTCwQLSj8
J6ZxMGFVv6rR0t7UhZdV7xcG+HGzFoIgjoHsIjdy46X2um4di9a+SQPaAlmTFEckDMDoEE7+pjKh
ipAaIQ/yCuQ7kZKn4+pKeEB7A8iDvm4g6ZcOurH5zz7kSE2agu0kVt7LYnQVF98473wct6wzHTn7
Mp7uTG06kwxZlprjnRqjEyaNNSb+W9Th9GPsf5oHPhSw3A/2WwNZhhWIj+LH2Aq97egBYyNBY3gx
Uz/ZiLo1XkpNfCvKAWrmCXjwsKv7AbpnazWoSZr5zySAb4cLCnpSMGtq+ss0DPMkyKrOk5oSAS3A
TbSwz05J7WhBPsk0QMwpO0XhAJJ2GunCdHy/pKEp0xFAcYrpaA1IoHFVVllqKARPDAivQwssOfsh
GDS0om0eNDutgrJq47exkDfmoNZr1ctvfet1v1Ay9Tv2HO+F5RZ4mL3BvmVMz6D71MZH/GarSzZa
5qa1PfZopu1rEka7SeWPqJHl6ANbE6NunPq5hXRx5gxHgzJQn3w+hmMvHo/U63QoznejP+0IElQO
0CnvG0T0ZoSQgg+BkuXvttYFAwWJUpMz+Q0fcwl1ROuR339cz2mwR/ey7gz+DZSn6ExbLxGW3taf
wJIOzI0K0nAboMDScUFVptDRqqFJIbSdNottSv2rob3VOHYfE8+vcErWtQG/w2g9dwdZuLdRFikq
dxMf4QIQJyWqoQEw2YUry+Hx7pM3dsvrZsz7y+LsMEXsnVWPn9wg5J5sBqdowAX+CoIY/9KWlWOt
OsQDDr4VvlamGV7HFueWNeD3W9cCA9nsgpqraZUmoYany1isgSeCqMHyfBrMvAKZ9YYeTB3Z7VHY
V553xVoqZxoJc2TgVnoLgGDazs5/PPxo9cK0DJAtoixdsR26ih4xMjnqMulSJ+LDZYiM0khtoPqA
zVBTSAPvk1/cG2W8JkcnMVAeZFXMOpi2nG3zCtZY7RvItNnxqqgKyE0Yhn2XZFO9d5IuP3DLGW8T
hCChEZfWXwfIPTIt0n55st67pcneOlYMAU0q3LTey9wA84gvxpuFJedJhe5e6Ilg826PGJE7TwqB
a7vz03FjQqFvVahKBVdVKlBTDXWAoJV/sWxpAFejjvbg2ohBf4XSAxAyvvvh1ATmkraqgTdHyGf1
MVkvE7mDPhrkjZHOuQEzPNyKTNYX04VCfWsWLsR3QIGiJ814LH39nnquMtEVeEvyvXBVeYKaSovQ
ANeibKtXgN+xsOHvq/h53q1NgUhqYnhhsuE2DppDZoKQcLkVckv4NEDQ7Gm1YUz3YZq21xakChvP
k8mGvlGl+lrpCX+Ekpt5pl4T+t2F1wK8fxijxq91uXGBuNikpf9uQ+XqfVhq3vxdRFUtv1STdSN/
+iqCPL7dRLGsN8tCMmzvLMgWX2gdBIdBvzGyFEEmUKpUiv/KyJLfrUzZndNDvLsNwVpP9tZ1WGA0
hnlqIj48m2m860bP+JpLA0rWvBl35JYhhZ4bONg3U28e/9Oyk6lVK1eChouWLULJjxbBAhtNWHtU
DYabwpm6LbGQUTdFbP1TN1ZdoizTmzrcLKOhRFBC578jvBaee2gKHdsMPyV17RjR8tL1UIigRlNH
cUTGFXCJqqunwB62iqafukgZJJes6rK5G41Sv0SV9mteCRmPaxrxb9SLWse59p3+wqZpeu542900
6IjRWGxY8V2T+1caG4BcvGtGC5wBuCMYNep7bLD2IQhWnhNt0oApGrc0VvSm8eCCMJDmCUc0j2OX
BDRWTVHy5Ba/K/zn7WQKrLsIef8oC56BlivvT64idwJs2Nqnpl1BSwd8UbMLqmlqy3HuqZfy3AQG
MDG21O0NYLh55l+pR5M4NugrBAj6E3VpSeaJe5alT6OiPcn7JnvQVNSWV7G9wwajh9xNXB0G1O5f
yQVJmfgKDYrDMqErWn2HQgAgKNQi1IgiaedFoqLuDxagyyswTPhIZVfuKq19oJkr29ZWpubEENlq
/bUtpvCuysvwDtWS+T6BvNFKJ5/aRJkdr8SVRqkh5/HI/ci9m52yBg+XBv8D87qZD6Yk3cmi/TJp
uRdXtzFSUNj6GXfWKLgChsSPdPPk4JfzsRcoZAK0NvU/vf2HZMw3giEIXnX6LhV5v3dRLfQYxc7P
OJ2KH1z3kTlg5XMBurS/OWQNe/bHspod8OLt99WIQ5daIcdh6YGBR2aVuNC050ZUXViuWa9mu53C
Inmt6qG+DkkEnLYyCy7jXQbg+BbJKOt1mfTexW49RSRrmsrT/GYcTB/fkSQuUd4HeaRPjQgBeIv7
ESq/GGjUu5WuIPPOrjjwJNbgr8nimyb2OVlZ7sKcQw3PsX3IuubtxmnN9LktsBVMuqj7WSJWpZm2
/btFGqtiY/rV6RDUyIHPxklb4HiI7ffRqBoU26npIcRu5umTpzfPSHn0mzTHbr9RWAhX4SPaxsbr
kokr9ZgONoWpy9rAGA3gO9So8OT7aBShXL52SiCm1NSP+b438K3ug8E0AYU1YgEohO9VjUpugVYF
X5BH5O09cEXhLNAzU38T8onGQ3C7rU3Ln040MVcTOypumYanOk/GI1NlFXXn8aujrqgbuSG+p2F/
NiZobYOFA/yMdSnP5EYekxaVu06ALPYA8JEIPKeokfEctbk2IMzTcpUYurwzeq+6AvuiAc2K1Kkr
qxL/n5USJ/1nhhVl/j0IAcFhnts/WOu1J3o5iSbxr5BB23Ux3vRBY0b9Fkx6zXrZ6qkJrsy7E5kk
aPq2umcBJI3waJu6w1uYVwcQ72i/DMc4Q7h0+tqCWSBgqPe/gTdL2ztC7/coLwVqU01iDuoWU70+
TENc3qbQ5qts5PElV1WpWQJ4tIQk0Nz7sDutw9t1IYsjt8CluJDMABYKXR9NMLCr6vxIAzn+vTZl
biPHb4ZQchX6eKnBkPYqflfSEK+ROUTgyAUrml/71msL/q9tashhS05gbX2fY7q1/Wr8sKN8L2ue
3Ivaih/NwgIwPtdBX9WkyWPels0ZT5yvNDjFcXUBRfWFD25+tsYsX0MZFwKLqusLvAFXdElNqKV4
hKmRccgwwiDcqYR63A0Ze+c7IHH5vT2y+poDP7rqel//EjeDti5rkx+omyFjAXVM+ZwZ6ggGnO0q
BjPMlzCtB2ArdO/AYi89oerUDbAdWomsbV+mIoovujb6INAFDABCst1aK73oWKqucmuVmx7V8QXx
SmiiRQ2SYUBhrUFlEx+p++FmqNUAFgM3GoEKpuY7KjvAsFWV33wXMXUVMU/1RgJpJbzr4PPyjIo4
d/3hgZQESgBSKQNXeYQdKOXJA5pE5beofl+DPDQozoGLCBzJeCDpDx2SaZupRg3IUNbGA0rpjYe8
9bcNopQ38iiS1ALiwB9WiE6BZ5el7rTC02Y8kLNtoSa7HRtgrjCVZjRqTYQjm41dyqkIKlfbDr3z
1YSm1iEDHdOqU8wwzhRWJ+pCpMZ6dkT73o2GMdkmKFVeD3Xr7isOwTA6q7v4qfdtKZM1HeRplLp0
Wl+c7U6GJwR10hVltTq7A1Vwyvtt0ngaQMqFOLa25Z10oLbm7FgWgpJrQIaVJpCdUmfNOCS7ERig
eaVlwp9rIlIEVcJ1FmPbY+YAusVFn935Gd5ow8Tu65DDBAzBaTC9t8XUpy4kEexCBlGXizRgcdGu
U63LtnO/iibFWZ5Yh7lvhHj51iW/0hJl4WZ34yBwPlSTgbeb189RYguSuuGYJ6ciktkZu533ZvJS
gH3+7Mdl1Z+K5kR2mtGFvgUaVZ2oZqwrU2DzqQ8hGMxQS2mFmrkim6MG8OcvAw5Q1GahAaErhNGR
RgXSLk6Kx8kZnaehBUxmTG6i1ZwnsljadAB9hLhrlam39HqVVoKdyIMjI7FuWiihNVrjYkeFUsm2
BocUTY0hJXtEMZa/oi5KYo3r/3InZtXiLgHEpUEW3he5g0rpqS5OnWqSwUJfjHEBzNBUnOiKhktb
DCAntgbwNn7Micidxsmzmirw+fx5SeNa09cbSGklOzuPsjXphh8KVR1W4f9kbTa6vAgA8C9Onmfr
XDet0+CWv9owE2dDivcmSm1xJpvrgV/PsfMTDU7KQ4CtAXG0DxcaGVBBB0pn8KoV2v2Sppp6Fp/0
sf7aflSW20gzkInSVNRoHSgqlRf1yJUmTnE3T5wzWv+stSz/77XI/nHHZS3znzvSyibn1gm12Hh8
4mFUZ6i8JQSv99HFccd8Tjs8VpZRbCc+d2kUCfE4N5uL7WjyMphteMCr7diZKRA7ZJsvPQBUDqlh
HMlGDXcr1DOrBmUGICl9jTucIMDb1bLxWQP83ku116qry+/c8l49/CN8BxX0fAE86XzxryE9HNgL
pDKOapirmf/LEv/vPpAAQ5UX+Ls3jnCccz249oqIHoo4j7cNdGpndgiLQdmlqnTn2uFHfjG9p2Qy
rde/TQo9s5nZIf77pCGtrNfIspOz5Ci+FIU23FHTJSyHVmawWCYE4u7cRG3Is1iJvuqKzZJXxs5I
cEZ1pTF+mpqLQAvrMpyX7A1wdeiDCkqoO6iY3l0dxsYuC0EESzYbGcpV0zEOalBebXrU1B9C1uYv
ozbteG0C1KrsupX5i11G5budgbHtUANf9+KUOEN+2Bf/f9vLGvVrlL2aE18qewXKS2gyj3OyrAZt
7Vn4zdOSP8t7s971jjcES/5MIoWJKGzibZekmLCjr3lkDycyzfY4KENUlFHObdLC7Bxb1dNya4EH
zq6u4zFYlmnC/vPSNDAa+bw0LaSDyvlOuGYwGagQbN0JgcEckJRrXrluoDVtgTqAIbzOI3hCjQfU
tTwXykZ+jRlCQREIkh2tMM+lBT5WkWD3QUGTWvSjwfZ0XmkxLWvWSbbD+4adaBA4sIfUycW5Rxn/
eigYdtxqIzPvPPDiq0YbqVll8sAzvS/zEVRdqkvbFYdHyLXJMDuRzfVAcABQ+I0GZze1rotU+Hax
cfP3sqw2ep+XpUm+hmBWKtsM5yhsg2jZHozWNEhN97Fs2OKoMFbYVQ2d5hyqDjs72s94EXAQ1KX9
DHVdr5coREJqYunSKGrZ8H3Jzl6EU0+PCuJdOEzf/A5Hoojp/RmE4tjjUZ8pI11Rk4QcErFZs6Op
IVjW8dpQU6i/rBCWIPi3+ubhD/u88qebjLmfrJjH5RYhjv4wsOjRtHv9jUGI1Q+d5Ech0j5ohtS7
QvC3O4PGA+WEY+l/M+oLOThQJQ5KBk75eqiqC4eOyJoG3J0FjanvUHau124tk4sfR8U1noA9QGor
+eGaT31lTN8sFKWvoWPL1bY53CFFjNhDC+FOvHPHt0K321WSWdEd5659pQEcAVBboQY0lNjNA5UG
/uXQRB3FUB+ZEYNa0VEQqKGVD2STnQOU3diPDzUig1sr0uQtzGPzZjT6fas2tSlSSdSTnRZvNTDm
QxEYIo8RY+YRUZUDFbUshS7UhbqzcwT5+TxI/mSnZkRq6egk7v5Pu1oW7NDasTS6/Sd/ZacbZJMW
n1CQMw/+MR3Vu8gf63L+eEu9DbkBEslPU5XvlmVNYOovqSeDWmuHi+sioTMAk3/rQ7yuUWiWPLSZ
D9hvCcWGofF5YNhG9craBmV8ssnfPA8oACn5Dz8DeRJ3xW9h83WWFQz6oQ9IBqU4peRtUPlW+Bup
M8C48+z7kPxEjV79bAsxbmI8Gs+1zsuTgezqdvJsbCpBPrCKCq/7YZlRoE158Rsc3C/CGe1XXxsQ
3Efk/epqun4obZTuM5zJ7lPu9YHsdONttPuDdI38t86moxj9+g2gTQh0gf2QiXYVy3561E2e7kK7
zo41a7Ob7cXR2vB7+QYk/W6ssvyXPsZfRJ6OL70cRpw+DX72DWGf8c0uN6xn5SsTCAcqV6ubDgnz
4lPdJE5QRakABbbTnhLPmB671ngET4fzBo1mqDmFdneGflj1AJq272THD4OoTF/LCwdt3X3TxgBS
J95a81FcBwLM6KoVPLnURozDvmX13xtn46YJ/wFwDWSylIPZuuMONZTxJjUzfofiF35XhijwQsCh
QrzeKe4MaK95q6rAJ57yG5lQw6UhMy19K14NWrmPtC7dSgX6wJ9auze9PFkhbCyPlnrvzQMhqgWm
sLyjXuyG5aUw48syKS/x1h/jBCSeHwtxJIzX+DKlW40gIthQvy9MPiw22lXhNT+I7G1SfJxVJsZT
V6y4oyjfZuK3uSUfaj71qyGaTi2wrsLwjpCwWTkuWDzK3LrOmIUJ0hgIDqRbwjhE3GwvKNB4oUEy
ubFxMa3+3b8Fwh1pssg5aY3nBERHYZfNlzKxjQcTQbPzX+x9zT/bU7P74uTtu38NAFBA7BX4v/ni
h6n5MESoppojWTzs23d+VyRBzswFNyhhEqhUrQD/Qtd04J4I7Tv8YsrnHpJM+w4l3NtutIwvEx68
kWDxd7zCQJ/SZtp5FM50g0q1B6IMFCSrmcjpls+DmtmWCAxFbjXPJAcnRBEYzbSAqLiJFKLj7J+Z
dE+dAaJIM53Y07+0AB+RA3Z6qL2INkXU2A9AiKdb/DH8s8wS8A1DvHpvtVaFvEBsQS1c6NCjtkCv
apnZD0gXbceKTRFqEuMNOLqMH6mNykIgZtMXZ9Ll2jeleStlpO36qe+Obt2NZ+TZIT7OyvqhxmMe
5Xk9/4ptxFOYAdy7ih8m0YAxrGKVUhWxv7aazoO/fbZJWP/ts0WV/umzJZoGkV1V+0WlW/HQFkFr
xd1xLs5SXaDmuyOVfbWm9oA6kvZQySyTK0RWQSFH4TqvYfXGSsAYMBtdpG033hBrK6SxOU6tHdsO
EDML4iHEb52MbZngHR0550mpeA2q4UJn2zaC2Dmrhp01MH7UAAm5SFcMF7qiRqQlGMpC110vA3Ud
fk9aPVwVDRu2VhpZB49V8YM3qpK2EVS/QJ6cUeJZvZLHaFsm8pvWM6p/ZAA99ug44FFiLWn9TzH+
+ZKcJjhRCoClibOVQ4xjP9joRgR3HeahBiXMN7WCFbdW262MDsjAHrCgJ9cBRNrOpi/kFuqgOXWq
ChG4HmeNJOm6a6fc+gi1fGr639wGfPN3HFBEyFgx8dwUxQ6l3Mjr4Zu3NZ142hWqK/MqSKEb8prx
Wj9mpgvZcW3Sv+rO8GtMfe8OiebhBjZtVKwrf8vw3aAVDJkrtWwh+I78x5S9L1sibryfClS2g1ob
DLtbD5ixANnF5EBHW+pWepoe5oOvGkXFRvKpi1hmckhrHZnoGtWlHgFXo8TpV4bROxuf+/rZIbQr
XhK9u0V5xt37HaFOc4o6xGnyyezOKDIBvUQBouozBDpDcxtVKCov2SC3NE6NxpJvqVuZu4GbAjUs
aBIe9ZeyrUuU8ucOGGQ8d1iRMSnbdx/LFSKo2hbZX+VNA4JFA/gvobSQVUjeQmtdXIQMASaEvlTQ
lZBolBnQ/Ejd4xI7r24Lxrdu5SE0OazI2KgRuvKAlDmUNbst9sowQf0xjwprbVQAGg7YGTh4jZ9a
+qLhKxRfuszGd44uY++xsvIUCmeIm1ODHFUuEdL9p9+BX4iD158sn2ZSf8oSA5rlAa21zIGQEELx
qjELZm3sIXfzK+jBuq0OLvBrZYTWRRfPhoJ7UUNmuppiaQVuOvJNgp0Kwxkk9M5TVATkkpFt9HkD
/Z7Y3iwrNIn+jNNJDJo+T/CVBlWyo68auooyp+NgUnBhxHnO35C1mxob8F3l5TAbSuftuCcfMtlO
+c9sWnLpkw91y7Jw7GAZcQ1Wrg0XgpKNRMJI8uS9SRGNbFAvj34+eDUIh6Jfsy2nEXJ3GlZu+0L7
TRHIT0HKLEmg8hODPL0Dmv2Ms+PnaOYfwU2a7DnRs5ZoL0BBWxdTAz+gtOIRSvFjeqnHnIN7SWj3
KEIzg7qLTcR48mgFxkj+c4iyDUCKHNiPBMI1Thj/Emn9vYzc7kszIm+vubH+gA2PB+7JVsffscwO
eGn1YMFpUM3Pso2Llyu+Dw7H7yKV43m+1CyhHY0Geyqe1agkUiPUuBLIrBG0eANOg11iomgPdBhf
Aby8h1hn8+hNlX9GsWATkF0TIF8sm7i+ZaE13fnOgP2LmhCDKwAZo9I52agvfvJKyOlKnT9H5dSs
BjDynakZpVacddUsNuoKKdrAyc1tOQEQLnl7ad2ofPaBgn1ovTDQzSYGrmXduDx/doaufEbkFfDG
SjyQY1TmV6CkvBv1mrT5OfB6nBeBXh1oVfMY30O1ZqkOtHgQyQN188mZ1sAC2Tvqdl6F9CAC3Fvq
jknY4jTWeGtL3RRcockB2Q0roFFk4rVjXYLegkY9t08uXYcdKo3qg9ncEDK4p0FsXZNV5Yz6vtA0
awLbctagIKM5dtgcIJRUZOEF/1vhha40WX0BX7bcm0bpTCuzDnsE4EcwwRsFDoYFlJnVFTURVAGO
YYJm6f7Nb5lGM8iFpi3d//tSyy3/WOqPT7Dc4w8/GmCtFIfeeAxjiCxrUAkpV3S5NCD+cNalVQ0r
CCXkp2WAJaCkr8vinynUX4Y9teLSpas/b5B3yEgaDCyH//Mycf3xwegu9Elm43JXMrpNbZcr1zbu
J5Hg7KY+xDKFurMLXdKUqkpfobxZHzQrKe86SEM6SAWduWLspKYaHaBAtLAKRtN6t0m6SrOtBlGj
y6i+AcBGi3bbiAy1Eh9zaUaZAi03MPOy2CcdtdtTjicR3XUZGEGvI12ZXbkXY2cu4t7dZFXiB/Md
PxZGlAqF2+DwlnTvXHCckmsjXc9L0eRYfM2ZjG/zUrkwqk2caPXs4mv+1QIJ0Q4ME+LoCl0c5yuW
9+9Xf7GRy+DZLMcXG/Oo4R9Xi81Vyyyr0sBiq8ESGqQ2vvGgd/Mfqp6BmyoGkzp1QyfzH4QJCW2Z
mbdYedSQV9vHndMHNFjbnv9QIt5S1FK/zJOkgFIgingQ+QJElIuW3zzLuoImpf5ZTc5Vc/Xqpy3Y
NWa44LB4YdqeWZKDm8nXwwNrhmcCpBMMPVJYdEQCZvtiIg+yF/V0Q5X5Sh9xIMid9A4EevZ9mqTs
igfShnrUaBPYnHOr+9mPUYZMXwdEXuXXbeC5IVgMWBGdmtxW5/na/dp9XGWp8W6jqz633a9xPOYr
vSzY13k02umG/5gJkd07jpPdg/faPbfddCITxCGy+w5A/FuIZxlU84YoILe+v49BxnRHXtR0TbvP
rFJeqDckaXbf8PK1ZBxMGmplMg0tOCtczYwOi60vrSbwUj3bkQsN5KJA0UWJIh6y0ZpxDTnRqLOz
9XLXiAlrlw1goF7Wi6zcPDBjAF7L8PCB03LyTrbb3dM0+pGAi6ihVFp9Wt2oQcObzh9h+REynCgl
2L+ui4mHzd3gs/i8fDLBwmRlgCYRNan4hZFv6zbhStNc9umnqs0QMFITdFXkQo0/gQOkNVpj/qlo
Udb7EN0rChEst9U77u21Grj15Sftm1476p78svziECAF77/ID8unG7jj38roK601/w39oVJR1/E2
d6fKPoJhQ6piGnlgJkQStLIYvqVt92TmRfaUQrLxyHQdCF1lh56dpZXddcI+HOBPr912oDI6eEVl
PwsQ3ZGT7ppG0Ll6c0ksR1trTlmsBAT4HvvBeJHdyC9S9dzKn7bAioA5ufaNx8YdmjsPpFedlxmP
ZOoNUHtFRZScyDb0UbUvklIP5gmOGT0OxjYUwgATJyB62Ff36YEWBydudkRUxFhRlyb4+GfRXGO4
J1M/IZSYD32zo8VRbVKcU4v/okH6uFpinJDCjW7z3TtLAm2WuBtazGOZvOp2dSV/avw0/VZmzDhT
b8D2cBcyswedCH6gSRuieyBV1jRIphISmSu7CYcjdbOpsvYsQbCOXOgjSFTG6dMjGTQGjRe/nvQ9
fQDQeujHSAw4SuJMJZNXPbH6+8lm4q6a5M9Q+v4XSLuPGygCjvtoQDcW2hqkW8Bopr5/rpoCCnyo
oP4CnkIblLhFd6r6BNA1834291DgE3UNvhDEaIL3Ezco1PYzTm/B5mdIfZx6Xq0+AfWstIWYuGE9
aPjYVRS+Uv460vl30YryqUKSbS9aSPwgSus/KQdKbWMP+N1u3zQEOb+nDgCQmbR/Z1Z+6/LR/CrS
boQeqMnvXSvpd15tDsewdjPEKTIdrIH28JSNUMblEOj8oaZDo9T+nWA6KxAMxr9ouA2tHP8auY6S
BFVHnngamC2MDMVneTy8QKMCXM6wL25SVZ/nPkMaEQG12c1F7T25oTrifbVRuS2rJemPkIgOIHk8
guYb5R3aqhh/FiwGutQ3XyE7XAOUaBT7duiyl7q3z6wy4u+o58mDCvDoq2CmfimNEak1a0y+f8yU
OcQoaGbpRoBtW5a+1tIUCaKI5y90xSM3m6/kX2x/84t0Q8dzs8o/5dk01xpPYAbbf8rqzTk2Z3zU
nMk9UHptHmXIkm0crUaZyUeOjpxplbxu92Qf0nzFJyR2r1VfVTsX9AOvZlHNfFZu7hmbzPKaA1BI
EOfNy5nPCntp2NMOBNqmr70ofw9xMlSpAabgjCV4lM1KmhuFnQ9i1wcPdh1n/6Evg1SswkSEJz+D
7AigMll5LSYHCRdDrmkAecLymkBD0Fqn07AGhio8LW7h6MTbMcpZMNio5pQAapxE0fdPsTT5Bixl
w3buTiBis90GH8lk/ZOQxgQC1/xMg9RIBsIwFHXdU49WGzLjfTXbkO+rRZYWbXvBO0S8PDNbEWcW
5IfO0jOaK/VaPW/3qV80AXWpQZAXxJxRe7VrH4BN5dGCQCywlZQI2f6yxuyhJvx7jb/dxaqh/Vr1
4J6MR7t61DLjRNwMIdRJ9xlqrTaD+lJAoy9RsWh5qyHa/WjL6aRD/HWDhyM7xW0UB5032ec2K60X
HXTpM22d4OURLJTVOgJq7gu5hXltnw092nlm2aOo3v1O35i2hXBFjZjFfafr3amLem+tR1nyXRSX
srb8tz4D7erUTclRL3L+qCbSeJOV0NAxAReyksw9ZDnWcVvT/Rkh4BPHnfyObKkMetuP7zLPMCDm
OoFl1ConiChn774OFFkE5Bj52kDytAdDL7g/bH090JWFo6rkwkO4AFfzqLqy4m9ON0DF3UOZkGpA
iimiXQtA787pbCRlBZ5EHbYR4Pdn087Hc+a+ZkitK760+Y8Rd+O6dRF0pb9lHvfpPZTllAbXnePr
zlsOrl2IKco3cxr0QGSphJZeJPed22t7HZnOm0RJeIC83PS1HoYzcWj7HOydSSnf9DqHHCTqLzSZ
Fk8cpfco3cZV1FSQDcUj+UlLxbttGaUrruvtRvIGzEA2HpQo0SiO9JFDN8/Pbt18mz+x+lHcCmRf
5FHEYg/FgvTZL6pzWWr+UwrCpyOeKOpbKMc3Zc91vC3MOLaPLgNVyr/tExIZq9Jo6z0ef8MFG/7h
MjmuhD60Xe4ys0pWtT5AhIBGWJxMq6524l0pR+iaadBB8HwV1FLdxcayfNwD29bc96ppQayP7AVs
1KWBxVa2rN3WodkHhHIjvBvOwPfMdsMD4dsWu8bSaacDO7zKiaZ1UbbyreYeubV2wwWeHpFmmDee
OdomUVeRO75fke1vowCWgj4HWMldiv+eo4fUwbadWPXcNPynhSjjz6RutwjEyTejCLM18FPjVXge
IntG2W55ztzA5JO2Cr3COHvEiECBYuo7iMhhnxMdyUQNU1FkukKaAlqu1QQhWoBXtykTqFZWBXcE
4iIbCACgf2O5FwRyyquvHr9cmF/NqdP3qe3gkVxpQ3awdQ1viTqDBnrfRjbEdIz0Z4hvhWe6zrfK
j9O14TjF1c907xRPZbsZBBeo9Ua9ONQ8f9pt8Xss++7Ji5NuF4ZlcYgKB0ppajHymCworiet8w2h
/XQdsomvme6Ne1AIEkadGp/zehMyx9xQV6J478F9d7AtZ+cWBeDiY/c48RCl/VlSHJDTQIEhFB7u
oQzybqvZRQvTA4/dzd80K0ILr1o1OKlUPOOxvgZkUWqPiK7htyCTqFpT7X+G1NUeuV4TrzCoPIFI
sbmPEYyZbdSlAaDbu70VaAwECL3dm88oA++PtlkpbmoP4cMG0hBL1wWBIn6v1iW1IiCkPdcPMsUw
DqnWF7dtokfmdPm5H7MwIEZv9x+7KK38XFpKngkR+A24fHOIElYrfG2N7+DbEMD8m/kdE+4Irhf8
IXIn6R91rwHhkHrUjvG7bx+D0dgyRfwQGyCvFiESWTgbTm+2DmWeQYyvkIt5txMQAxyZs538J56G
m0ibUGPQddnelkm8RZIDeT1vwnMRuXKw26AoJMvz/X8xdmbLbSPbmn6VHfu6EZ2YgRN9+oIzxUES
JVmWbxCyXcY8z3j6/pBUbcl2naquqEAwR8AUAWSu9Q9qnDafZY+gCY1thDnfgsVWurxKzzeKGLZ/
WZbC8+TLYMmYjrvTLKThAqvG/Ux+pW31sShbifj3e/n9l2H/W+svY987d/NUpaO028mfbvqRpCtW
6OVhIAKwySpVf8iAhGFznE3fc++2GHrvD30qf+im4zy1icrO0h+8Iyjw6jqmTQtlnY0wleT9Jkaj
2kZKkBN7mtdA7bzg6edD4k76UojXd870O6+6QExin5aY+xgwr3srrTEoHts3JvZ7PzwZWJt36ZMh
asHvtK/Qpkn1TWICLg7jsjhBgs/WwJ7KT5WtfpPURsX6xmMr/v4+RoRTsFI886W1+GNK1hoI43Lz
XnTrodxgjxxsEtv3j+YI9cocniX6Pc87rOkCbzw7htMftZaNTFh66msdXzvow4MY1AXZghKECLdE
zgqTsLBRHKUNTToXzbkoW/UObqdsZa+oPcnWvxobWwGZizRDQFXJziwTWFdiQKuVg3MoW8FSc67v
KwvBgLF5KVsn13+0se1c8KNdoXDrp/eBPxMY2vCIUrdpfMvgEK+Q1TBulQLXv1Gx4yc/yas1TlLT
CcpXcmMVsbWdily/06PCXHamFbx0WnZJk9z4AbEffKPbfg/KP4fbQQt8o4s1hPx5V6CP4BKKcdOj
2XQe6IHhk7z9Zb1mZNbWLqqr+5A7aukd3O5DlmGM9G5IlBZBszXbADHcCUOi9wa1MDD8UO5QsEGJ
qgC1T3BlUZphf5DFZszfipJ6yNvhY+v4c1G2RgJ62P84Np/A6JRZukLa9mjWdrZ35wUWaEQc2Zwy
DU6yLA9zFy+fsn0U2+FRZfEp9Qyitv/DM/PgzuoH4yKm+CzFEPSs17fARqON7DWm0x+w9Pw71rbX
XrJaG3V6DQm95pXrf+ZCv+LaK6sLa9M6tb4mQglAeKjEc6ijDcd97d1nQY0eNw//ExwZclBeFxB0
6fXTBFQcc8RavzR53SxzNRs+R67+2rl2/IdWNgyf81BmUrJVEvF3y8VodfBNgSGbzz3t12ij9CNp
kk4NT56qvCaKZ1wXlF2spsc8Cl7lMk1uEBxYrgtH7+IbuVhzDX6DkOGLtVTzkrpe7eAlJ6XiVTEr
f8n6Zmihdsz1Ru8s37vKemw6E14MbrlAsHfaQppJn23sxTPVCb6mHjRoGy22c5QE/dmBQA3UoAm+
RlgDmALtDc0Ove3PI2M1nO6yVH/OWNmckGDKTqx6sxM7kGhnDsonRw/Dgx6FG19Ly4ckibo7K7YB
tPQ4gw7EXJaVJ8ROtiqd2Rx93/lybRWj9b2G/HFgccSuxTIULC+JkMm+8oBw3cbsM+VWlsLStVb/
/tf//r//59vwX/4f+R0wUj/P/pW16V0eZk393/+2xL//VVyr99//+9+G6+iOaRpoWJgu6iOW5dD+
7fVCEpze6v8KGvTGcCPSHow6rx8abYUBQfo9yjwfbppfErp1jZ3uzqoKMOkvTTxCw21b+zupc9Ln
2bdOWV33sX4fxAcYK9tYrrB60+x2QM3M5GxNQbp1pK4cdqnGIhjLcHt1GYzD5qcyPOJzABDmfZkR
xWa0IhuTYhCCMpE8+LH3sU52LtNkJfiN32BPDHp2PphZOpz0+TBETbXJeeihyPRna1K1nxHTT3dm
J1ixm6lVgUdyumsXOVZ2lhPgpiAWf//VG9rvX71lGRa/LNMkB20ZP3/1yOPlSl/b1kPTh+OOJLAP
akqd1qmhlC9VTNJkXk70Ezzo0jGqO9nDgvMEVVsAE/vrXlXmKTdp4HyYpxezzIY+tJgVKzemWQcv
SVhpq0iP+5ONJeahLNDJGMlNfZoQfebrtb7PXdGfBuM9dxUeTiN+Mh7lbaZW420bRPqNYWg8c6E0
2P/wu3T1X78cQxD15dsxgIZYpmX+/OX0Tlw6QOezh+si3SpMePm58YkMRX6Po2x3D1X/ST4OwzpT
NvKRJ4tzL+Ba2f1Y4FWsBe4rMeB2bZlphmoaD6YgqzFrMM3ms9ZWJ3teI/JSvGSRyJ9NpcAyqOjp
OubGobbvAiWv7gDab0jYmw/5rKZfom2L3EHsHWQdkmHxtinQf5StckAVDhtz1uUnaoZrbRUa8Pb0
dElwKtpPdoZqv5dBeRw8NDP0Pq6WtQeLMGge8K43H37pa6h3taXtHZw7flnaS4c5rTXdm7lR2s9N
nQ87qSfowfJXHFUj/KPq3fSxmQ9ECovKjBAAo5CGVrfooB7epG6RPWqtWm0UdcrXslWO7vvkOjpH
vPf2Gm80Ck2sNaOJP4jLd409P5XVZiMbSk0E//CLMNyffhGmEI7K/yaO2TY0ZFufb6cPTyqeLNqI
lIz/YPKKwj5ODOdeRV5Z8gzD8pPq1tqrXIQZSjccfdMbzkrgskRTKqwgo/gkXWWvLrHSPPZqDys/
Vm5RFItmdnsLAQHivVNGmMvE5UEOkg2y+D/WXSfzRext69oBZTPqTrKz+0k9CMNRD/KTMcR6ucjC
EbQViSKxM5xo/978W59rhVG123949vz82J+/TASgLENYjqshROdaP3+ZcVAJNUmFd7GHeiQVm7oL
Ff7CnRYqLqDvVF13iZu95MJcy7Wu7FFVASy93uhRuEV4ljRi4cA97opdTZ5hfs5W89P1wwGS0alr
MW+jg6zG44OgkxoQTvOnbFnFKvKumkjvVTcOFzLYIhtEqrw1kJ0JiRIg664YbbaMigItG89N7i1w
Ln//rbj2bz8x3bCFaasakrvC0H/5VlhRGX7WJNZFYJd70mfDDKRNYiBss8ut1ET1rShaDcV9aE3J
6oP0co6hgZRLlnXo50GMdZCSl9LKnj2CgxusZlVXkYIWd1ovJRQwN5HnwArZP5gzYjDyt3Zb2M/v
vWoLdJotsG7s59BQ4UWIYoSKv5PFdq7rHRhKwaj/Vif7FXOo6dp57ifrxtphqW0oL9Us772w/cl4
4DGMr4jmRyh1WeVetoQlHltehQ2XbP3Q2zXqGoNcwz0GrTb/BMYv/JyKTaTV0y4zAarM9SIfLJ4R
BBVRTWHHj2C/AxjfdBZd7Q4P2kwgKSAik7plpzSX5rZ+xEEpaQjLYREW+Bnyzr3q7TH3Ls5tEyIz
PzXewUntz0nWNhdZlfPqWiXkMDayKBvUBAqVUF///jeimb/dOi5+G66KuYBrGuzC5/YPz6HRFbzu
Rr28BIE6R52z56iuwq9ZD+jQGyxxR+YnBJ4HABh9veBrgSIG+X3vpSCttME3FZUM2woffx7pVp1g
AzMe3VQJ4biixWL1UUVMCrlaWXTCaR0U7fTQBTaqIn62CWdHvCJX8hMysUBN5yI7jGbn2LPKzVxM
K8RHS8ccdrII0ehtSlnECnkdAjVbOzq/cskICj2tXoeT1XygXsMWZ2VUVVfiEIGqaZ8YUN2u1Gsz
RUgCJzD1Sr3GbS6/9XTzA/W68Id63fZpez2FPM8IMQfctxbbL5pmt/eW5vq3cQf/dYDE86K3Gk7h
QqRHEAr2o+qXey8o1BdURZoNz1RvK7tFEfrnBbmuvnHAO3XsIGS9ZTSv79Pq/kQEeB4upy3a3CcU
Xxzr1pjAjWLdOJZd8IjmugE+h2hdZdf7sSYjAK3AXqJ+EX5n+ZQt0qn0nuJu0laeMiS3GdjQXZt3
2l7OZDZkAN9n6kXqX9xigJyMT1bnDUsN0ziC03CTnfkg682qGde1qbdL1Zre6mSD7DcwShdCv87h
hFtMrOpbxyeCkhlt+gUB+BvpDNlEzcEcJvcFEKO1jOwxgD+BfardVOpuCAnYq5qucwVO+sUJ65va
y54gM8S3gsfh/cjGCM8LDK7NvHskz+VjZ+fnj3k61dgEFN1WFq0yafd1B3BcFjFh1u/qWmyiVs/v
ibCrq1wk9kUr8+RWlPZWHQf7IquG0GtWnuZNG32u04yyxrnj2t3rk+ysFdleBmsxDULdMLH2MmAU
yAzZXNcMNtjoTkAIZ7HkIN32omTqfViZBPXyeq97Vfmj0+JXPZocOK+1t2SbbtyVql5vjaRWwANN
yDXA4twUYZtf/mqeJN4PaVFuCVh067LDEi8Li0sxs1GAQeKSPBNRMiXHtLFOMm4p6uTBxDhA9rUm
nlJOWJKTH8bPTp6vpjEfn6IYgoZTWiq5FnbsrG4NCBo5L9JZ3NBMihXEouGmr5qKDFzf9fGpjvJy
WavCvUefNNjqThHiOJOPx1gjOg8k0X6wNBIFVh44X+FUrZPUN374rXvoGjIycjhwAPfe8INwC6Bp
2vz9k1D/9W3JqsEQuuDFYKmqyjPl5wchYaiy0QalwzBeJcTae6SXJGUAuak7N2jVHVJhRERkXYd3
VNB0j1NjlRjeoJJv2YV6H3UZ64G+TL/l/CoBlxnP7z3A8Pskqr1wZ88SK1JnpUVklf1P566lqEo7
G9jKT1g4Yoy79Os6va4jdNDHy9YY43MbNNqdbBBkQO7+/mtQf12Xzl+DKVg3zP9Zltxhf3gf2MMA
ztsR7fkN0267M5OUW17gfIyIF2EAXZvQy3y/6RNfXxmDXv76MJAjigSQv7z7gwI9OzJl0fLvL9lQ
f1nn2KqjOg5/OYeHh/HbzhOmqYrRYBidrwv6ybMrlND98Asx4WQOyqO2E29L1xPbP6vlO75SgVL9
Xu2j23itFnobfsFq4713HTX2ygzLDI2mtQxzprYbPmkmWi55sh6DGuFgUh6rLFaDi+KXb58wQjBW
fQvNI/NVYzXOn977ZVjk/cN2XO4f3iMhJu90tsEGGwvdcg1B+eefcz9OQ1hNZrwbPahe5lLHlKWb
sNq2WWgSQLIv/dRjqDsTTvo2vgP0Vn167+EpxkR+SBsWve/h2qhBZQiHASunAIHphHcOLNA8eDBF
Wt70c6ssyoNPIni0Bv8YGAKvqv+Mz3ozhiesql9Ff/j734A2Rxd+/udy8zo2KiGGZttwsn7+50K1
SEcyWf7uyuHSi+U1IkNs3z1pfkbiEg2Vaj7Ek1+jA059N2Zw2hCoXsQWKo5+2yHMJ2zC1r6mb0e0
nAP2C1B3P5Tf2yUnzKn+4dfMH0mfowEf/jGm0PiXuK6uEeExHOfXKJbA1Te3w6DeJm1s3LTYhS9B
CoFg603/c5i6SOABPHfsCqakMYQLWQ8CyN6gxUgCOsyCz67IE8yOTOusknN4SsmLym5ZbmYHPyDs
Iou5iSx1HfUCUceQ1fLQFDdkzL4Ctop+pMWZRSNvpMzXyUh5zsssNbwkMtheDC9pNqkoy2OTdPYN
SeR+21TGdAc321/xKNee53m6xgt/TNPbPJqC0qNFMrEozqof8AJBQbI7A7Q/OX6c32jc3eocHmpR
oPLb06Q8VehunGUvWS2LY1tOO9jPr7JeVslGeRi70lupLPuX1zPIynqeslaHbtFmmb+VdR9O5tjN
th2j+vChLu2y9NiIcmX2JX6Tcog8lQn5a6slVfqxTvZRzCqfPdA6Aha/XzVW1OwJHeFuWWmVe1+g
gpjAHMPFUYWf6STZCrafZh6jQiNcH6seMnmt0h1kOXdyf9n4asjqdlwnXm3hqjbF4xIBZd4oVpM+
2G1gnybDu7WMgNJc1SaeuqgbYeIVYqbkb3zjoBjpj/cevSl+IIJt82g3YtaLjCQRZ+8bG5tlOYc7
T4RwOqIFrXmSPYykjHfExglAz42yTo+NNaGr4O56ptQdN+k4TqvrHCEr3miKbu1qG9YxSnHzOK12
srXqqvb6OkPulfc6/pbvk9rqFK4gehZbOasxFd45TPwbxxRmvoQOiCNF4Y27RFzP0/ieccS65Vl2
l/MMpPUXDUKaN7LoBY4xs3bAdc6XIA+lj55GYmlHOcp3fGVXFfxN5FXJOl2DjkCu+yz7h0aIOIen
Biv53YyD90XP6/DooA3HM6bbaIFhXBB6NC76hBQWfhLuurHMIFsOSrzAsSW9l13AGOhQ2HAjDTUt
X2uR0WzdDjXhOnlN+iTZDJMR7g1FKz4lk8cCxE5eQUDWK6vJtQOuo8NF6bqvaunFr+CiWEpkjXp2
fDe+ZXVqLWRDZg0/utJW7kMvj49T3SQreQIi4wdnhjPm3XhGqg8Z+4E/hTxJ4j3mhaujvjok26To
3W1tKMVnrLeXo6i8jZbUUEtd0jhKc+ijktxDSzBwydMl2quxLeBY85UReRSLYghFufR4iHmqn93L
VtUKu5XFzn8ri4HigmfCePU6VcVvuCRGc3bcVjxgiBFuPI1AniyWWSVuoTTurn2bAX42VgH5xqv1
b3I2u7CVLSa75pJduPqgKYNxSfWDbLvWZDAhUhBv10t1lCa7Yc+C1cp85XrC/goREWhDNS9N4rFv
1zzHRCOSdVt5HW0ujKNuZG/X3FvOLXDi7HrN889hg7ZBvpZnTUwQ7JNtk0mfTzAf5HUTb+6v1/V3
1ywHDbXy2zX7cYVgP3m32yYbNr0Sm9u2cvcFuTk4aG0BsEPpWFrIj2PSVsBWyYkUoW3uXNniKDls
xSzB1u3as4HUEZmOj2vbjAuZ5+hBVG+80HmO9QAjaVknkBcNjvLjtbboNLEAaudlSrwKQl4AevwQ
1SV8jgqVN5YgyQO8y+ShTHGk7N172QHQgL4WUKnWsliIWLswWHaUQ3AAc1Z90GcbWVc7JIvbcIkV
6rjPu2T5Nox566ABl9OW6G5rXfIgfLO5HVVr+94jLceWf2ab7+Rc7dS4J76RrFuWRXGQ/eTQyh+w
YxNDvZd12SD642hEL1M5tXtHL5MVkd1oazSDeSPiLD35Q8VKfVh5WbF34hx7K5GliyQoxj+CaZNk
dv1jTKZv7KC1T05OciGqvAxMOMJ3U22wsdQa/37w0JHJOi39oqkOuWIGAZhlp9Nor5GpI8TfTOlF
nnkYc/MmigZrjzTgtnAs5IW0yT40UfCH3mslaVIFcUvLMU8hb42NUfgqbDoss8e4dJfCA/Og1OvS
QJgjAWXx6vjijIT2nP4kauMMfMkRQIEg1PLvSut/K3F2/WwNIl4a/eg91OhTrrBhENA+prdzw+Iv
bn45b9j6zj18CGhzQdB/AiUMwVkFUfDT+bDohs+X18XGHQsUzFE/31RogKy8BAudrFNZcI+d+gox
b+F1Wv3i1lDtA1TjdoJYxifXsG7KdJ61ctWlM2F0pA+depuFMbkcOZJYpBeU44PnqsWNjZn0Wg5I
s+2kRc4XqCUJBjl9vQem7zxOrnUn2ycrIqarlv05KAjPw27E73w+U+r6CH0Z9iO3XbMfRBBvSq3y
vnjV5jpQd7q11k75jSqIcGHy9/l6IaBmF0rGFxezIThp5G+W+TwhwKWbPGyzT5MTjDsNKvgmbdr2
JS7Gheyg6PDz8O5LD4gvlRfXwXxKnqo2IW/XrBrufDAQRwsFzJVsUMx64/LUfG4d3dg6SJVug3hQ
nnODv/x8TiTuytUUOAkpXBA/eCSX168rx1h9Ad7Fv1gKDjXebCIsR1QRiB8CSS/NZPnbYSqqHS4k
46cpx2dl/qLjFF0FBDDTkzUpLhC8SFtMvJKeSFY9lSMOHiF4gl3ux9iGXRPfZL9NtBOIZ1mkLmch
GNmg+vaDMmDOOb9NKyUyL8V8cBLWdqUeKWv5+gzdjgbnW2AN9fWFWqThtM3R/VnKQbJXB3p3ZDl5
kiVraF1cN3pew3mubVnmqjcwqBY2qJinxFCU+9gvDqrX+c+DnfPlQPa8xiKrSgXmJNJhLVut1E9W
Cqm7vQw+giT9kRSOOMvSPKMGiuIpm2dEng5hdeKXZsl5/ySLJwF+k5BCjmBPnWNrdqxOu3LQdr3d
3mpzA1w3SGQfmpWh2PHQt/ZTEeFhBy7LOXqm9ufHMbBw2ZmG7776pTd8xL7bLiUI5urxMrCDZunw
jtyWujDiJXaMW61z9HMN3+QyVSI46am4feucKST8hjZdXcsa8UIYmmWD0808WZ3hQyqi+yR0kwup
cQL+gftHayW0aa2TrrWm5mcmT1Qb+be2aNQ1SHSxBu+so8RlRc+Jr1jrVHFzjG0olj2S7F4QF0dZ
HHRtBwaNVVTumQ/ZVKzzMYuf/aAikzGberGQjp9xS3C2lfDeWqNkiFcoNo172doJ+9XIg+pWDlX8
9aQLGAtJWdwRfHmS50kzo7yRF5XO80MZ/+uLkq0p0Ud5UQoKnywW4nLrjZM4SpTnFe85FzMS4AuP
ncxVLEB2ucoIfECG+opHgH3uZEsxgfeJrp3knOHcyUzTaVU2/pot/RJYUvQADmR60kG7xw3sYFkS
fc4SDTV2WXJUfa9PIr6WkmI86n7e38k2r3Fv0etybmVJ88VDibTktQSq8rkdbPUs2zI//aoGZnhV
DRc4zJMbMfrT9RSiShbcG95RaoMjsFotMncEEDJfnNfmaBaoiXOQrRnv+YWaGuRpZCv+79xTCUjb
1hdPlu0my1ScGquK96TG8sfJsqNtrAh1JYt+IpqTU3mfbWGF/IrxKfVH1MZko2g4Va7X7k1WK/nj
EHf5JosI0cvW3tPTYz3yRLuObdBJcZJH2TXNkConUM/CfT5p0PbdGseHhOw7E7koMNyA/k+qvj4n
OtYCSZyqK/Lr9dks8fkFlMPHKABjMeLYsLlWloFLU1mrd1HaGXtCDyOWcPMcAiBIqqefqz7YDxMY
dcQRswfV7dNzGQZnoahKDlh0YsOm6tgJza1mWDcHbwRx5qVl/iDrMLr6YqYaQKy5KnR7TOPnjdAo
JxhVWAtaXvP0ZfygAp3yAswdZVGO0IpNEHfiImvUgLXeaCbxRrYFY9zfEQa5dpc9+gHD67YgkiSL
DmFPhPu7y2QPX5DKaY6yulGANfID7W5k0a9LA6YRdAFZlIe+0h71JklO8kzuBL0i5O0FZYkLlQdh
rvDeWPFDSe56YxBrXbTdmidNucma3F7JgV2uKpf+j+u/ti7daTVCNgeWxyxTpGu3cRJttWDMHmR3
MyMxq4lJe7t8xzfYA5nPbozf1BK+KHx8f4mzE8retq7fxfaMzFacm/cq+Ske7A1IvuEkS9cqDDdI
Gw7DFkLt23B0/nWg42O3ROlgHxSDvU4MeA4jKNi7LnLS68Grndlwwbtx2xyZmbRG7m4Ysrd+utv2
m9bG2M8NinDVx756Ip/dnEACpqt4SIJv3l6Gmd/bhdH9bbscz6s5ZfOX5BuyXPaqJEV0aBu4+dId
/b0oRXTei1CHkJ+ZO0NTpDPL76f3Vjm2Bpa5qlwx7B0yWLe1rv6QKWHLCZBoqyprK1PCrNpOI0YE
l4ZVqOzlRfbT2KNX7Ke9u7l6KGnqU9eGzb1ruOV9oiefJBKmiHxnYxeFu2l5dZKSXYwWtEpIxvn2
XWcrUar0GLBtieMwKEAB/dlFamzFQ1CukMIZ1mOfx+PCdrM7dA+jvQRIXeskTMoamnp1NXfD8xuA
SDGggG4Jhy8NIeVgMoDsZhBn0P3Tn2QrFmMYHOPrkMS9vxl84nSF0qOmqWq5OAWxu1bJjt3p82FE
/eLOT4uvo1bFN7Ik651Wexsq6+RBWMqwGtm03Zo6Wsch4tSH0a67RzNu63VTBvWmn4uGotp7K/LD
pWzNjci9LSvjRjbKqqLrVq4u1HtZwi8Hed4xzQ94sH+cTaib0K+se5yym4sSn1ot6+/V2f68T0mh
u14jFrJN1lm+go1V2BMQmvvLOjc+NVWrHbsoPb8PtMZBLGTxl4F6ZpIWZxB8sJ4wxfR2JjkgSjNv
l2uOk5wz1gmILqiEsHx7pyiZdsi83vrtEyv8jWp7oL8aokdE0ohSzCwE4AF92ZlHWWoHxTxgjPEq
S/IA5H9cRjidb/W0R6i7c/xLRzx1Hiyn8cJGme/ucNXVMarb84xNYJrHvleCixUAkkoyPCCnT5r8
J0XIWq+MwHKQQOXrk4eoqg6JrisnWRp7eLRDr36Spcruu2OVO9M2IXN2DP0AR8n5EP/nkxm67baJ
yxfZI1HLtx6yOCbJ0jSKCFtCo0GCFhLQhGXtwkUt+9yXiXsr5oZ0bsgNwKwIwkLTz3v3FrLx2wjY
rj+mQoOuYyb7boYo6Opk3BuoX05afUlnmILNo31XF4RRZAdZ189iQApY2OugOleMe9vdZPbJMoel
FWshYOnMOMtD7w7YsOGhu+kwVGJDT0PgzEDncW4x4C8OOiE12U+2Ai587HBl20llrcy1sESxnIMU
1nJVNPYXskGW51bF87+B+YR/H+AllLm99vD+yVfGYFXMdYpPqxG7H1vf+w25ecTs5mvQ9+ULwVnS
Ifz5z+RdtUtJNlLWV3jQEzari50YwvIlYJuUDoX1qWtZ8CDByZZ7rn8fnuFSc6iAZt81Goo1Ez5O
z2wkEECfP1Vznfwk62Sr7Nd3VfBrq+P2b2PzyquWbh9oW2XSIck1ASJJKPHfAEBZy6r3evkptxr/
1DpGvXXNeHo0Eu+kYNLxff4AZLKXHzCFv9bYFU6+Vytyj79EG7XBjVKpd4nHHiKUfzn5sXYnzHqc
sSdAwt/Umg+yQZ+04Mb9c4TDv/R8pQLZGLeA8dCnlZYPzbZ3SvWRP6Wy7RM/W8liUoM0NgnbLGSx
HmK2aawU/CrU2qWuaJu+jyKwQwx1QTguSu68g9Lo6qOcuIpKAqtzMbCY2M2ItXtEeNEJHp07BMbW
RaANZ3cmB8UDFqHC9FcdrCdS2V5j6M8ohiFpGKfFUnUT41mxMqK1SlbCcyv156qoX0ZTT+584p+P
fzFIUUexynLNOmXYaitKFLNWWvk+qEvumFUoP/TTijeWtbN0y9ykipZtRzDexMd5+cqiXhvsrOaX
ryw2+KkupzQo78cxMW60xFWWyECNnwWiScuuNdMjIZfuGUxaZuCZIHsFhaFAN3OHz66DaC+CT+lR
7xTZSw7+q166AhckU62AaEjcPRvKSc5QNO3baWXxl9PSq076fFMqvboif5ie3w+Rjh5cIU7vNanK
e3wBJmtZVWZxlA24i2RnyO/tUSDs+zlLuZd5zzzhEmbt0rE0NzGZz89dVa+SGbMU2ZgY+EXjHCOU
YG+HDsvzK5iJkV4VxU9J2byNVL30OlJ2SP4zstRS/TpSop2wmLwf82YX4lXxWmfbAcGqHxVOlIuy
6KwnE5WOdd714akqlfhQKYO2cU0rfyDSQm7L7oxv7dQu5Kg4H1/aYAqfG4LxK1BlwTkwSK2qJvE7
SLDxJaq9YOmnSfk17B1UHsicxR5vVKWoP0+hW6LZUge3yEV2e6fKX1j0p6tyMIhFYbyE3tPofGHB
Caa2DX/MRicxrLeXLFXtpZeb4Z3aeNrOcWJrl+sqSSLw99j09sOLYeXY2PBuVRXvpeWF0Kqme/ZK
NX/soBAsCzxCdqqb54+CVBV0T3daFkZQPPZjL24b3BK57/JH2cMcnJ0/jcmdrLIqt15GjhPsZf/J
78xtmarJSrYSxG/OyKPdy1PJKicYVljttPey1AS6C98IHxM5dxhWysbCUxlpWC7G8vUcEGzxRfYd
8rQ6p6EJ4ztUdMx0wvSR0NW5S7L8ix6CkTaQ9LmpHAds7QSpo1bzL6M3oubZGvwo8PL4XIivsrui
gk0aHBb2sogug503/Uuut+UOZ716I6vxMV01RpTCpUi1fa4F5VpO2inmTc7N+GhlDZQ83diDIYsv
cW7g22MA7q7tDn+qvPN4FZa8q4kmX4oGlFEwdpC8sj5eWn7V7lDxUkiQzuX/z8HXqeaz/eUEqo8L
aNTkqK/Mig0NzH70LJ4iFTGyVi3MhazP1GFaFX6vX7tV2fChW+MkH7tZLJb2gnXyaQylJThJxO9h
3LiL2lbxS2gm41ngvJuhB/1JCDe4tawyWEzzQ5T1Qbd14WasZdEqTfLwBAqOsujpT51vNZ8CvTLO
Q+rHpDGZrLNMyMQtEodRt7DI+X+Dzb4SWkZwAmDTIVJd94uh4yaHdaK4INbSbYa4UQ6eW7YHyN3O
Rg8L5T4aEXwL4Hh/Mbv2rMnxU4wMVB9W34sMi4rBbnoUWvEeLjw3O9vF2O6RsR53kVc3t+mooCqM
FcknEkR/pFEX/PDFztR0rqNUtScncQbcaLj3lJlkFkWluoUZ0N40wYRba5eZ6xDtz0cxPyjYvQ9f
FatGy5qYGH6R3S7WhbcblcpfNbWmP2Vh4+yKkiCELI5AynaxEkfXIian+k5z6/ha7H3u0hTrs5XI
I+MpEQPZcj3LeL9SbMxooGjl18426epdiZHitdWq/GZnExG6jg1ym3VeEmA1OI8tLLIn9ahi/zhf
FfSeFNs4pbu2piZE0tYRqFDOra5bhDtfVcZra+J6ytbvVHFtnZLI25Jih4wxz1zZJEKwBNevraaK
07OpITgupwpCoW9Fg46qLPJuU7dTWyNbMI/Nhn7aaqaHacp8XrXThi32bVC1xnpfO0Wz88bsCe+h
YVjAsqxP8sCf9+1TpN/a9TQcf+0huwVQXhck8pKtLNYFJsPZ/6PsPHZbR7p2fUUEmMOUypItZ2+7
J8ROzWIOxXz152G5u9VofPiBMymwAilZsiqs9QbhYJq02kcWtunfB0sHzqiOHlh8LQ9xFDfZNzHi
p6pRjVNFXKU/vARkqaqpTldDf7Ivxn263n8bmubEovKUXNitTV11pv5qllia3p4tcWa9+MI5yyRi
xVPDohTObYNWzlY92CiYfMIE9ngBy/pye7Gown6k0arHjAP5v14fCodE5KhMd2rs7cU8Mzs5vqzv
bu19rBVntKvf1Svfnp2Upr8hMGZ8PcN7iTwDquhqt6IKLcFpRQS4ZM8rq+zv5jwXThequolVxj+X
Dqk09FuQHLC0YqsDsLj7ulRDuzrXQtHhx6d6/o/HdXlyMKOY1ML6kvP6HDfuORWpuj1rPhIjgbkz
Up+9GTq4wWgEpybmv1xVXSfzODeJ6l53gvi9xcNNtRuTb52aVmcbC/jqw5BQwVwJ3BmUs/1WEA1Q
7VkRTKdFTJAD1cOx5SFHAq6QGAgbWoNUgCrqLg3u2rVQ1a5zmr0eQRRXbWPTkKQmx1+HuqnbRKZS
7z71Ou8+y+W2D6zlwiJsExtbO9zIG3YEvlhXspJ9thqoeowE28Z1tFjvvbWrqyAy/rpNVb/ubWPn
bFdorv5ocnmYZ1O7A9KQ+3Zxr4rZThCsWgt1pdoSEkZbcNDt5j8dSI1DQFzvVYNTbTjMel2d/9Ou
RqhbSZNH+5bt8tcr/q8XU/cabfCDAOIamSP0m4/RvNdXe8R5LcB1/VXUykAxh1ZycmN916rqbcxo
xfpGD7TxYEovDR3DSTCUbuOTVxf5YRRx/p5E2ZOilCwySvm36P49IgCM/n+PiLSm285LhzxsgIJo
0HcEr7q4vDN1b2dbeO3emrw8RRzhVr/d0ZpZf7Sq5h56THGn2r8Ge7PubYcCRzun77tHtOZhttg4
dkzETgLSfa13xJaqCpvZ6R6/GutSHgD0rUKutFVrIds82XHG1rfqMV8dhod/TIaa9qKvNk6rt9Ok
zfomz6N+c2tLfeF5X/VKeTfdugwDOdVQ3aka/9Wv6lKihfGfx/3PgdP6DlSPKtQTXcP/q+1W5VfH
wq7G+GWDI8w+g4C2Dci4TGEdz/X9hBsjmZ2q0S8N3BTdElRVTx9Js9/GXQu3km95rxrd1l1NQWYr
3WYt2qfWKJ+bRGcuMRPv5AcZ4ZKxzZ5M/0P1qRYQp+nRI/K4ubW5Dj4eSQmbzsic9lmAFXiuntVw
VeRWwLZd972v11BtttBTREOEPJqVPx6NQgcDUxT5PcG4/F4S+zgKVCCaqDJG/nd9StWjxoDl7MBj
D+g4r6NVB9xJY18NFpJhRW6eKycb5GtUYPjrNFjhBX78UjjJ9GkUYNZbp+jIQzeY0uUxAIlSzue5
gVTPxjF+REgTg0YNBmbG0TkcC3v+BdF+AwlljMO8H8EaWQGYJRtBgTzpX7WIJN5gtUh3eEhv63mW
nrR13wV3qdpZ0zy91hIweeKirG/42enrSRidElyJEHzs+fnlRXmNlgIR1a6+WI5JHteb85rs0N91
daUKmcjqaEsLsac4vnf/KQitwX2fmNaKxDcPui8/Veet/T9jl6kRK7btfz7jdqvI/OGMJ99OPfvW
rq5ubUvtJ3cJstnrO/jPK93a1JvJFqSXfVwI/xnql3ZyaNwSoa3YkfcIw2JU78XWfvILuWvTBfx+
8RR4EDm1qvNf69J8rLFfetBJpL7K3ljCxevyyzAWwesS9XJL3MXjM6DXlqO7t9j+78y1GqxeuosG
BEc9KR1aA98Y8V11OkgFPUf8XNhz37WZU2PDFvNTx3udMlrlbMlAgWVQdXWJTPp4BtG68j6m4K2I
8PnOp/GqalA5X4pSHx++asImsOVPj1811zsWS6U/qVqQESFx0Q0oLe8b+HNow2O3PKjCBAi7KyNL
B6JAW9nYf3W0ICqxXPH9Xac7vQvDf+1BVCWMmaGOtyc06AQ8pLE4lHmCGf0/T4YcH+xKC/RlgAkn
dKfC3qE95j52gG4e7cpLj7PtwSwbaqAla2ERFbkvsJ43I04j7Epp6634YLXLxPaUmhqbJrYZtm4C
XR17n8ce06RUm+70ZB63BZGtH6jwNIb7o0Vpb6tnhXlnabV3nQfSaqqjgW2Ob6f+OYwOHM6l+w0h
yz/MsqvOBWYNiADeLlPg2WfSunLZpLFZnTvDxbtr0qITlg7EnCFUuk5bv4oBGDgrfHsiuFe/Fmxw
Di1W2FvVW0AuvG/H4p1gdN5t+nEJ/T6Rz/WaVEVlZgkdDxfHIQ4wBYAhha1IX+pnaUTLV5GV47+r
P7TFLRD61eILUSF4KetVtFTiX1XV8Z+2fB1X+yUWtOoWY+l2zC3OsQUONAlBxmMuxM4TegsrNkmf
DKeFCdPI5occ3Ndg0q3XrJ/sY+bZ0T6vh+ibBo1gAkrzo1mQHC2HubumemHdT2Q7N007lQ9TInR5
iGOYaCUoL/QwxuhkyAyvSGlGj+ZacGpqruNKZEsJ9+/AwLJJlyOuMXSqYSzRvwlfp2f1DFUINwEE
Hu+hpYJLE/aCtzlShrY1/2HVNUqbJNJxherTQzKACI8GR1xTdByuVSPQfJWRSySC6q1DrNXC7oA+
WZgw3To012nuNYCbXlOinFtK78OKI7SWRetdXIjF38b+h7s2R3hAnfo1OEiWoAlBMMdHA64rClij
hjuqq91BHrZ3Y1yQ+Fk7VJvqdQyOuYi1MwY4bLNBgzDUisV7CDoQ4r5nJz/0OX+WTaO91kC7jnKx
zX3elNpH6WgbNWDGYXvbN5l9p+6MSqA6ynoFm5HnwtDJ7/5lBdE5OatdZj2krmM+EJEc93Gh4SDy
T5u6alPRbNZwxn4O5gEOISejYZ58/jG5VxVOm5vXoHpVFatigggLQH+nqfJ+ee3cZzv23fnOhsG3
vd3VrPfHVj2Eco68g+pQbyUC+4CFT4zI/OqK7UHF13op3mc83x+G2ohDEvoEnNtlPniN9HZqmB+R
InDtgHV37f3/vssZkuatx3xJs8zhEXGi4RE2AlIfFj7JZJLubu19UpIoXhaf4yDDVEeW6/odIdaT
ukm18/ci+tCNa4jLsx7IdhNhH333m+7oH0pUJw0O6A54v7VYIt9v+PW7JzV3OwTg66xYdCeJY9QR
ZJb14NTyr7v5RD9AD/9pxf1vHhfff+n8KQVAb5WmEQ4uTkmEoedNGlB1dMP0UOaZvjVzAzCw9O9n
A1U1pUiVDuYh1hP/XtVU+9qkRgWLiA5fiV+zrAD82a54qWczetKKZ0DCUF7WYsGSaZs2U7JXVeCi
q41yMx+adEHY0u/vpNHND85SIGRJ1n0DpWo5qc7Em+Y9LszlTvXidztdihIfHtXbFih6zeC4VKdq
gmkB1NaeH1TNiYgxRPIu4nhTmtvVbzpf7TQGAKXbHED6RlVvftVfRjeqPq1jZKN1G+VprXv+BDfa
mF98H9lOU8PIlC3v8qLB6uEwMb3Na0016ab5jkxsfq/GS/5lD9jEs+qsI3xgRE+DsAng87AAMgUi
GyDFTGx0zOSKPRZbwInZp86fZt1l92gn9+Sl9C1vaHxC1s5kYxsybz5N7VADrjSzzVzM+O1pAy4B
/UfcOcFjdnaZbJ48uN35PJNtzQvvYBNd3/te4O7tKv+o01oDpO9qG0F68kg69oQQcPIUREzuBhzF
P3wC3XaHQrNh2hYaF/Z0VVeaA9yoqRFwNF2+1lQbC+zb61X0ONgQf2KVJhRL5IwledQj3I5lZG/9
yiSKm61I8qM3Pc3BuiMKkPaNeX0kMObqbJntsnkzE1jeyGec+f1PITC2nxUSe8+1bsWn2C8+gyH+
LtI4OESJERyzSCO2xXGYVTLhv2h5c5I5P7grmsGX0ylta/5W9HP8BJti2wln5KQea5iIe4HsQRaB
Pm+M194y/ggM0w91EGFbu4+Idmpe2FokiPQZ4M8Y95th5NdDlKDEc6rDtgvNEP0xCHTkz8kThuYi
IACRiNgBevYgntaT3JLp2I1jz7qs5+llArYYiqq77wnHx0Tsf2VOicRsY3W7uDKafd1pRTjaAEzN
fNigKwnQKfk03H753jX9Af/Ck1ycB6tu9UsgwbayOA27IGnL0EjmP6P+e1uivszZ9zdS2HwW8hOV
wUMalN+GAjCJWfdQcatnE7RaOLaYy5vat7jMNk7bsKw0HfZjwv6elx/ofu0tPpkywDRv8uRvnW3C
1rHfYQM0ZyDHnE4wewntdCBkoGnjxlzKHICV84eZmAuAb/aUQVKJDQM+IZPu6pIFdi4wm2rq7Jq4
IKuXmLydk+FRMFX9AbTod20sy9c++rNBQvcACe1NIzrKPmG51hMBpCJZBaemnMVj8ba6YV7BY/KX
LA2qTIQXgEiOv/M0bq/GbGGGlr/2w2C8Wd55AEG50SLxasAL2VYoG2wn5gAinvYJe/GrvUznSug4
cWXFdezwfDKgyOyWjC+DRO9wSMCTnpP4FDTdzjMxT4yqFosce3zqjaRl89k1h8RFdHAY+kegH1u7
nUdQyPbZqHwt1JOkAGnXv3hLRcJyrpZtH5XtWaTjqe3B5iK1RGoW+LrW68dxhGNW2SXAV3BdyNaT
7U88LFRq0kRdj1vcgCtDErlX3wPmjGuO6Bv30PUJ2pmJvnFBQAqkF47LAo/BxgIoNKLSOHMs9zdj
r7F1j9oTMezQbroZFId+TgMBP7xpEnPXzI089xnC6Q/qsoH3lof/6ltMnYaycoeD1PtTVRPoAh3J
Xeophur+ekCMR1AamWExLeMBskcJ29luQ6zeJ3Q0FnkWQWLunV5/0M26OQMkX/iFJT52KZyPt3IG
ZNKb82/WKheazBI8SbGqybMzCFn94rNrIq5Qxpuo9vCgyv1fz/g5faY+B7jZa5KwNH+Yrvcioj40
yemdYriqOy8dftaSr0cEy2Ntuwj41mg3k4GvylUkewge2jxL0A/GeNUVr2WyNLu8B4jc9r8LD80S
gLoesql1vVu0xH8Y2uhULL72EiHwG83JxbD6t9Lpqj3KJZ9dmWs7L5J8eQg7ov4z3OuuGEjhk6g2
ZPUik+GPuLU7lAwT95C5JFTqsd9HQ1tueL/ZpSimQ5DwgRQ1mi1m4Qz3TcWHZeTitRjJ65sNR5dI
HLK02C8ElI+ukHdFUSHtk1VvY61vxOoNg08lNlF4ppHRzPZdFd21NaoSGT9G3Rge68j4SEyPUI1s
LzrnjU2/DMMO5qJz1kxNELPP7FMuELlou+ZPYVRViCe1pbd/otKThpOdYk0ucwxT46eutIwjCr1t
3DtbFJArT77ouXhvbD0JA2vi6OsX18Rz431rjegLx2BT26A4mQabhMzPPro2WMI+8+eNJ+/qLg99
d3ZDEZQYvhe1v69I91x7IIttLLtr6fREc5EjQUwNHlYndDQpZf9GTD8NxeB8WFUMI4uQ04PQg+OY
o3niy3Olzb8DD/0rJ/h0xgL7T2s8lWSewkSQLmZxnjazA5yvMgN/Qxh6OnLyysmuoWaTF80lHTvm
YH+y95hnmGG/On1aufEOoXsCu9re2bMfbNN6wDsjg5wqxvSiikE46YXs6CUvWhfqsFsA4x1e/AyC
BZGlsHC1sO/aP1PLeXfG+WdrduTAEvsOMPalhoXozcQRbddvtuggfJOYje68Mn9FVty5Tiz3Ydfm
7bGOZfFYzODwtKR/Ev0S2n2R7wo2dVsTYhaiWCkOX8YIlrZwN72Bs3JjCgtBID87toUf32FLE6H2
YyWXJSicU8RO7SySzDinowVDMymXS5Vm47FEBPkOaLh1MISY74ekiNnMQmsFHtPshxFjRHJNxq5O
M++x6OJkF7f3TQ+txxYuyVQMINHOYEtcNvgcJoj/blYU5KbLdPLmNpB4Rwjn1bUC7AIX0bxJeRw0
F7+BMvXfOpL2m9ZzetT2EzSGe2BA1owlExL5+rel4eRkNEP1oTXkRIOsm061YztbKK8y7JguPyYH
pk8Cr+UDWnEHOBnsAzhVXP96YX2wgOGsCFXrY3L7Hg9foeOt6eCfQVzkI0YQJWRaHz+Ip3Ngy5rh
wwiiISxASX0EDlJIzuK3H3HFFIGOYfMBhWxCVBuJt1izzhgOmlf0JwMCEl60VdVULOa11GARTcnH
0mX1Bl6SDaY77vaNPbHI2vY5cTkTR7E9XDtEXK+Sv/Uy+e0ewBlnZRagbR0UUC1zz7lnr01EKXjU
llZ77TI+stHeDC7vEomhDCnvaUQjGVGYPrbWKChqPkCjgP3GOOi5k21sXCDje13XJMYp8rs/5KSY
0QaB41+9kNOZ9wN6IluQQu4GNywrHAwrf2ic0QtnkVm7jBBwaDnDwayyAE/ydNwv9XXImvnYyzS6
LvwtWuregVl8y5NIPBJI7UM0qViyWk1/QAodRb9yeXTtmQW7aucNgQTQdSh3k5jiJKsPab+BzNDt
rdUEtS/TDYz47MEd++oULDitIu2IB0u9/FH1FT4j1XJocOXbzXXwDjh427djCvGF33+0gPidG1/w
p7hgQzAc7hbQ2p67i7IkDqOcQKts0cERXO7TFMqQiND4Msb80dWyq7lO3XFO4Mot+nbbox2qocPG
wi0gPhAQQIs1cjZ9UHihXlQkIlkeujRyn8c6IKjuFHvZW3U4VgQ1qiD2txkGcKEks7yTSe1uZ78d
zgh1uPepMFL+6RZwC5JwmWEzoZZsoR+8Kr0rrQaQrnU3I023G5w5vcDtaA5s/B3e2QO6ac3RQDFD
aDK6dPxUEYeqf9re0mPEJpzjgBRNkqSEkGfP2HVdVB2qWOQbO32TrtE8xvNkhkTU/mD2JsM8ivlc
OuEwD3WYyFh7cGvZXyd30sKSdP29FKPYoNnMH64H5wTrjbIizJN17SPRbsANPcCfqkWBsnQw0PYM
A2V6NC9DRGl93ciu0Bv3/EtM106SbcRGMTjHkY9jauHfI+R+GGItDwdff7AJ6Owsd55Do9POXVC9
CeF6d2Wn/W4nvqjJMax7u27KnZyzX9ICv9MiKo5zzmPVt+ldPoxTqKWzF064DHSs+6hCsKzobnHG
yDvazRHuQWKAKd1HEaZrSHcIT/ttT/Z4sSPgW1OdbJJ+cjZS8H/S12Zx1sQABdQiMDpP1cmfB5xB
/Kq5Q3PsqrccqSygIhaWiCaWG4Bl2ZGJwr20U4Cjy8TmyWgHeYBku0smDcpaI5Zj4eQSaGX92snq
SdMBvCGwLQ+elJ+GyM2N1Ro2v7CcH19gPyz9BEtuiU9+jGvRGhPthyTbIQfNDj425q3O6aMOEnGG
o6STvVr+kNICK8e2YMuPAg4FPuubZZpwH+qDzzwq7bDzBmIdyDRNOdrQ0n0gVTpdJ0CGaBbJfe7H
7x5iNbspMHEzFflumWKXw/DABzQMYu/Gkb4TXv6OIdC0bQiZ7ZBc1Xd5Apqw0mKEVsz6rpzQw5IR
S1Th2lboIQm319LB23RF2m1ElByIweXnDOldVzfdC3v8O8wuO2TM00fLMLRDzQ8pjObHHADHWKTi
SXKejR0SzZZP3kTAK+kayYlVb012+pzsaiueDkXtGtsUgE0ofORk04dYTA7bGzlsChCSW8fLnpJA
XFzHb3cdErnkrQt9P0DHOy6eHsD4ReSEORwqzZAV+x7h96V3K+S8UrwY0FPfR7O+k57fhtCV830U
OMwkkYh3qDx9Guju7Jpeji9GQViogH3TmCZWX0GAZ6mF8FcTpdMW88cXviqfGIv/nfBnvhcaThez
tfVyMDIxQTnQ+l6Lo0mLoJ0ZFcB8JvGeEJ+B57rRwAYCau/azcCWYt84KJg3KEGADq+65yaHwmWR
CAzI+bcTCPp8sudQZydt91iDMf/8QGZhvIg0f9KiZtkMuhHdC2l9ujZ5+GWoz2mfiVM5M13bGnCu
imxG7V08TplQTy94724NXOg2TWOgiFRFUOcicEqZPHdmCchrytF0jJswQmD1oGucWYbGab8KZwEF
YVcF1kiu8xQF2bKHo4kZRgYhtV80TupTkQIECJoTlpf9eRrFcFZXtyJ27f5cpECn4NSwUnuE28G3
H+Yy9w98ufXZyvX67BLv2ndLdZ0R+z0jibSc04JDWwAvaaOe5nckA/p8OjQkGJGhuRC98ENC/Vdh
BO05a8r31i8IoJT22B6XpOCIHMBq9vMZWeJ+Po9Wj5a5J/HCdY2iCB0HdRaztE+Dthri1YdpXsoz
q0jJIWiKdk5fvbsJqIBuiCueT6hF4rNb2NVGS6qEs5QfnVXB9pV9aJJdHcLu+0jT2/PSt+hljc6h
ZTo8t3oGdjFhWxo2bfWaZt1P2ZX912elrtTHlCwO2udztPgov/TiEK1ulOqcoa78tbpa8/F9b9u6
nHjTFO4UjWc3foPUVDPR7Qyk/jldkJUNvPTdKuPS2Ei9yU5dt5BwX7bGmD0ZWpDiZs8fRvLNQYYS
JQh28FJG0YZJan0DzcNQyWumMV0gobtJsjkqwkSPosOSN8dRNggrlLgipslp7OAlamzWgMFO1lm9
A8Q8yAt7yxtpuxq/CstfNupSGknN8TeywqQDRIlUCPTv16oMOFqNNvEaDKnOAB3Ms4Bjvqk9eGzN
D3/JfxB38flkIzTkBtPxOR1TxwMLG9REnNR3VZtTdW7XQlVVYSPmwb/5+lX+r+4II/p/jR69QO7n
URBcLA9GPW4wW/7kcNJvpI0q3M7VbARGyuw4NEVAUocBcY3/d+WniKXPYRu04DOF1wC5oxhA/O3n
XwJPCTKAk6F1d1HeJ6dcK5Bzf+ixCdz3yfBURvVdxjxwRiUbh7S6+I6cXEygXELT6vGYXcwHiTY8
4XDN33lZq4UAo0knxOnyHDVFydy9FHtjjJ88smJR8YLv+lur+9ZhWMMEuuMU5ylGJrJtzctsYG1z
gIjgvfQtv+Fg8MFLFtVroGiQ2A+UMUTKYTxplZvx0/Hnq5gRZHM8TbJrIs4YIN7QDPk50gW63J3G
tgoy1oWP5oQWjOaEC1nnUJsAafmWGWZBbL+geFTWdXYOquUXXzb+NIBWT/ZY4q1ppt02IUVmjl1w
HcViHQgq17DGNilHiK3TyupBLyA1DhyjNiKv07DP4+rBSck4I2SFaH95gGi/bMnCBIxC8NmaULbF
48b0l+wD1H97icrU3mCJXG6ltjR3GcIZllFp7zXT7N6bWv+U40v0hHcmOWln6X5OmTh4S4f3fGe/
eJ6oDvwEymNEHP29KiMUE1Ltex/Z9QZ52gHEqMivms65RwbDrs4T8T2ukzciSRscuO3PIRZPCKJ6
vwtBPI11wSw19yGP2L6UcdqErY5tmy3dH0TmfWIBzFGe3vVHgiXPpAbhuPQNRCuiJdsqltnJRHF+
6xX2ckTFdDkspA62oDSt7aJ1csf2cVvVY3rQmzXeERCRKom0dqJ3rwD9sSsUw3MJn8RKq+Qz0moX
JjjJBPMlq/VqJa8kO91yl2c56p+dND7KsWtQJ4cwSbafPAxeLamfBugAjeUWzeXsSaRZAbk1m5mk
dt1c5JemqMeLs0bvZqC+o9U2x2BotTesr3cisAipwtjbRn2+m+I0fgMp+ENgNHVvt6b2aumOhn2G
Pu78vgDZ6FTJPm8n/7Mlft0GPth6Gc0XAp/xNreRUxrIIB9R5N/6KLl/l8FobbzMMx44AVintk7k
QcI9e0nsDtY7mfDfLfLBTpD+ajEkZj9tWE9Blder94h9DKxBPFlNRGhDE+XPvP6NrEBCjjSpw6V1
gxfQxtE+TjwIw82Cx9aSLQ+EGH7NZndaZtG9jLLzn3qELZISPDNG0+0BJXCmI5X/znmzZ5Xzzsil
5eGt/tWtRqpGVVeFGn67+9b2Px+hut0lUvM8YmXaKSbyCftjNTX+uqxG7I5VXV2p9WZIdAap+r8u
b/234apNFf9pU89RbbPRlVtLr6eQs12O9ltZ1iyq66XusYUhnPp3qzXYbAjW/lwDsrvDj+2v+tet
X6WYSQNqjraPM9GcVVGvy+xoV4iPqbot57/rqFezixzSu2o242fH0Pk5+IW1AUQUP6u2unCZ3VN7
PKg2Vehw0/VkjO6+mgo3e4yZxm43dTg3nmzU/L/aVEcpl5b8zqp1vD78qy3VZGgYg366tXHi3CBm
bz1Udm7sEr+OD06N1HilNc5Vr239GhVBwtI3dd9b33gvACK/mLo2nZdIFDsXA6Knal44PsVziMRb
9ZmAuDikGEAeSYzAWoadiMne1jCDYTu0ObGUqLx3q0He2Wl+8FljLzh5skVasvwEc+yQceS/lEi2
HhB3eSvb3LtCP9R3GscuppXYvR+7KWWHr99nU3dGDKW44N4rsNQByA2KatlZgeFielKgH1ct34WH
7CQfdPBCQP++7Fr9E721citGt9zpi/FIurnniNkj01hl00aibniw24pMj44gk2FClGPrvc2GQX9r
vBHAaJetbAoiSTn+UFhQxdZHWv+yZC85KQNo7GPnfRntelvAnXvOE0QK6qn6QSx/vqimNjb7a5AX
J1VTBUTheC+hfm/VeNXW9eZb4AztnaoNSbWQYZruu24OwKl1YlsV2fhciqiEBpuMOy0ex2fVllRs
dgFHXVUtwJXzkjTFb2Ro/hqwTEhVE5UEg7I+QxWF+WcyOuJJPSaol+SkY10Y3gYMPXYPttbmJ9XW
8Lu967ToGkhy+HO1RS8xfjSWQsfEM5v3nh+v4QmmbdUWO8lTUZJBVU1ONYC6zaufal5XTcm4zBu9
NsyDqqazrJ5nouJfTyixwDYBKinMqwK5Agd9TOvUO6aS+RXJlr9Bt19D5ML+3Ii+3dr/O44Qfwkc
0jL36nm3gYORvExk4zjZFOMGBafqHslA+2RNq35Ok0yhalPFUOnVfbcWcaoB5zTnZdV8gprzT8dt
sJEt3rE29cdbk7qa86i6v7X5afFbD1p2P20ShH4r0/vKJGUsMOv9urq1uVoHiKANzmqERobpa1gZ
N/lRMwHDdCaq42ltY4aiF91bTCBoF7Fn2KuqIaoCN4Qe3rXnyDcRRSvIZ40VroOTURTHVAhA1Wt1
FH2NYzA4E6SaOHsJ980KcvBtlU2Eea3aJNWPpgS53429+zaV7XgUGjs21ZtPMjt2bT1vYxuu/NC5
3jlq2ZS4GdE5XTMEImm5++oNJUewQLyrmlMY2cuaJ1C1xI/cV8t2UEnqiifVVPUxu4miXu5UFcSU
vcHD8bNB52FrTk3w6iSDhiRYou2cIPBfDbZGR71kU6eqFVIv6K+xyVGDLaaLRxgMF9UZgeh4/Wby
bz1sxtnid1XXj/r60Kxju9sFQXmnBmJLzJ5u7nFGwrgwVG0jK89OSFSoAs73QVIPkGhY8ia1sKm1
yTe9iHDnmsbpBugiG8s1l6OXy73whhzsZ5wcStRCXuPxqa7bYh9oGEPn46p7ObovBAkckr9Gv6tA
Zb1p2UB0Kte/9XHG6j6XxZtjTDP7fGY5TGNy9uKWd1kS6M7oiOZvgzaRbAmid+SgseCYEH8Oevug
ak09tq+edWJ2THYuXpYeqKCzZ5oB9K0MKeoyEm9yIpKVN6SkoNGYR6OMvY0gJ7BG+bzNANJll+R2
vyeMtcbGfLbzxcvcW+XGNov4GJhbxEf9R3f1g1GFmR8tW3uwyvZbb2pY8fjN/MCbRoajmohX55xd
NAtaZEryeBO7NVRDEw1BVLOq7105PEZRo7/iZKgQN2FrB9FLQVwra9ir61rD5zMboIvWQl2JdY/h
VvZ9XMb5V5MxRclZs4bnVOY/a9e3jhIbi6tw0Ieb2eJeiqb4YO8tf/q2uA5TYfzGZmOfBdLhsPQg
5yVkQ16Sw+464BJOFgaIK3+LV/y1KNswxhvjzU7lKQHI+9MoEIbTHnNsTJ5Nt7qgzFvuK4M4baml
5c4f05qkd/KNTV9zGHyIDKILBPr0WfdoD1VLIMBNfrbiux4v7iGQxorOL/3trBMjLFNRYZztE7TV
Qca6i/m0pGP5Ovbpyi7MxVlV8wa9UUATdzDv3ceon8lD9WMDV8OaHpPWXvllqdyDCk6PskEjxNHK
I3ZPmDjkbnsk6Nfu7JVWzsncembrz8sv5CBJUGwBQe1SjUQ/Sa08TM0uIXjjhrb5hOvgc7wwA1lM
tfs4MivcvktQX5pRv5leh2ZtUT45nNbehsU3njpp7lUf0qfBpcdDO5zcXz2T8/9j7LyWI8eVNPxE
jKA3t+WrVPJq9XTfMNrSe8+n349Zcw47tDMbe4MgQJAq0YBA5m8+maHjvWYl8vxYZHzqLWPCRRsT
5mXfiBAcsWZcTZeait7iS9UTuV9qPcnilxwnXqmhB1y+NF5yCP3S+tQWFWa7eXaUfZ1nqc+OX59u
tdKsntthPptqoiJroZ+SKp0fsqVo1eFujludcA21smv6Q+8qNlpGuv0w6prDmnfKNkR00AyQRmPZ
E1t8Y6Ypu8v02n5QB429/tTOezOKegRrl7rskoIEJjZP/YNUbqfKqsYiqVoQRs2G8DT0GWHJJsQw
zbXqEMIQymFSLZY/QBLA5ugF9kzWAjgR1bHV6T276nzuwuntVpU9Wl32l8hKHrK0/8ss4uKcEfF6
6Pvq7wIFTGePr1y1/bBjUL3xXuenrH1bw9GMTTNq1QYAOdIiy1milmDQqMcIBph+8Ggk7ngIe8iU
WqoGj7xJkATsfp6ui4eRtEk/F2ugR6m6lfkE444ow3L82j5XDfJFta2gyxjUTOV8bRdOfgjjlCKP
2xyAMRTLIS1JIi9tkcnoiRBQAJzDbt8yK/9U+lX4IDXPm/wFWokj+bJzaGPlqAx2zEI6795UO9fv
bXw/QIy0gF7oUQFLZXH8KpWwJseEXv18larWAuWAjJcepVpOeXz2Bw/k8HIkMp7Z4zxEtz8sTbY1
baM6DV6kZmUDIdYBTRSpRni/721zCUQvh4e2VV7gYtgbqaa6Yz3VUHClJr+vDfRTamf1k/z2bMF5
jVas4Ke5/O4FWDTpWrmXaom5PI9mjtuN/DY7QwYpRghqqcnZIr9/SktCvCSWSa1ZWq5ulaqpLzbJ
AgLJU8VYbRbNSbXJDAWYf35yxmLaxEHgfANAfFezhScd71Njzb+JW7xPREK/lB10EZLy4Ss+33zq
mRpu8OgsH0BwpKeysP1La8zhne8r0Yk8ZH4qEPF81LP4PUWe7Wc7OS/mhF+745Y/86ywsVxOxotW
YmrsxqBviP1EP88k4hsi+CwMtMCNH9Ixj0HiBMEdKdJjPM5v9pwbG+Q4gW+UqX3fzl0xb7JK4/Hm
Te3T7FEKxbbTR6KhSGT73xwUHrd9AgPdHSryaUHVA7gCeg6HTkVjs4PF4rXjHWD5+Vw31XdsM5Wz
pWXTm9VVPHbjk4Yf/Du+az/y2d2SoEe5u/QPoR3+qroseYziCN3a1FEO0PTV99KKNSat7UFzdftT
aB9JiaWfjXkeDoYSxXtXSe8CxfvBdF29mHX0y4yK790YmqR3KuekgRgly+ZinIXQ2FjHKQpMkB+8
0Ei+DiSJ0slygSJVJCsdXuykGr2dHpJeqgACvBTFkYh8TMoP0/M2jzF/QZ2YLIH2uZoD72R5ZD4B
vqf7KkQe03QAKw1g4Zum96/WVxfW98OQay+G2lwgolcbslDBQS2IiFnIXRJ4GYn3qszNa8d4HMev
Oo4nxnPR2u5pyjrkD0cAyvWWOKNy0hTyanCaqgPceR15EN+4/ADqoT6kRMB26CvZu9zOFx/Z+czn
EYlNO/hSZW79Out8tGnSHx0S94C7nZCIKYVijuF19OIfU47p4jignYvV4u8ZGkzZ6h5ugEGztfqw
fSZ5qx2tygovgZUTlY9KdxfkqvEO8vP7YMXlbxMVTHJBv6KuqyB/hwTrixJxiKHtNioidWec+4YX
tdCipwqUitSkqKxWO0CcJzi29JDCL3WQLqN350NWeUFGRQP2F5/ARuxjvBgee81UXydSq3tPJ9ct
VQshxYcsRgt+2dmDLnwdDMjYo91fpcmAfXB0IrvaNW6ivXq90YLyBEC01KRJMywE39o0ucgBy9fn
bPBlZu4SnQrNX9Q+y+518oG0mlH5LDU8qYJ96vpY6Cw7R1Y25Kvbi9Q8XeteIyUFIeAgSS9tOh4h
597LbVg0HCAFk5IDrwb2ossBgatM+6RKVNAI9GBWHT91OtmHZaeyFONA4E+BNHCWHoS6h4tfoAK1
njJw0wviq8ntN2fRUGwjb3qdYsIdk6Xpr42PNVpeh5c0C/nSFW38225tdKWZO704of2SDj9LPHHf
iGluJ8MasSbJjbdyLH+ECUITso8QrbpFnNI7gRg132wNP0Ol94a99M0NPbhU2NRsZe+gkunBft06
+uYT3/sSMEw9ZRcvZAYBFS16kQJxlGJfJX6xT/7bpk9RtgkqD/FuW49epmAE5eV7aH+bxzSMjFe3
6IzXZFYY9MG0nKUaK1531mbgIdJFG2zjlQ/Y5GTRrX/ekEYeUWk92cvhVVAfgLv7CKLDbauUznmR
IokbRrtmGM9OEDsvLdroD2OsQDPXAaAVZgA7Gkeao3QmIhg+oyXHmsZv8y2o32bPBRr3AJv/Pl/d
/S4yxd/D7AcYhW3KC1w6HYu7prtVpa01612t8T2TGiamxXGuANjdqrrPUXN29AFuPErTaMyk87pY
xdajCl6lbZr9i5bzYkitbpX+1Fp1QQ/+qBS9PT2WgEPub02wIHG0GryN4eTRk+PymrdoZ9mTbm7I
7ZIpNobgRQpPDY9qYcwPUht9t3mIavdY6GmUbOdmiQLXlbORvUXEVz61dEJnTRIf1jbDS355qspH
ry+bZy2CVfbLwVt0bNQXKXiOUPDoyVavbb45fKojdbyi6KO+9IEfX2vN/mvtkLBOQXmjaY5rm4td
WTveTtr0A4IVyAhtrdGernoUP7Wjlz3wDcweSKFfekgQF6lhlGmrG9n00vBFa832/EebHGY1xfe6
9YOdVlYZIJ/ceZbCrYkSOhACYKjTVqoKIF1yMfWwS+CovtaxX776SUl4zYujo7RlUU6sMgZiHuZF
uZ0qX93w7Ptn6WwaeLQWqBQbJvCfUsUOK2WY3QddVL/Wc/nSEii8R++1fi0SRG7NUPG3KnRQvB6G
O6czey4AO0PgUzsSqSClNLt+Vac6fmxi9yw7pQmfMY3gfeOdtWkoHyZzvLPrsOd+DsanxhzKizfW
HaigKcju66Dc5+VeUYdy1zROvdOsYAZ45DcHUzGc+z6BohH3frLYj+3xcfvcGH4BH76/+mV/b/UB
iu0hOSl4Cd/9Lj5YIYIHicVKp2AG4JVadRoj++fs5iDY6rPaBzAnlBBMt9rru5Y5yLZh9pF7+Avp
2WYGJbwdIwUiqc/XXLJ94GNg15tg0FVluICY+KTVTnQM+CAQ4FaBpANS7nv9Tp3Rmms1xSC5ADvJ
VY7pqL+z7mKwAb2wKw31IevSM2bUyrXqSuix/eCesx4CnGF8ipshZvnnsk4G7Zn1ofs6Z5Z2mcho
E+9oCSYaxSbLpxbO1EYdcdJFnZj07YQbgFf2yaad+UayGL5X+2ctbLynRYRvgsRgT5UJ7zEwrmYT
qwcFY5RNEb3P8/xGRmgXtVp5KOzWvesz3GAIBLC5FtOAArxtVHeIln0GYTHiQtf2h9IJ8XHVdf+h
z39ymvCC3IqxQfd52DqmQea2ULRrxlw1s0b12Ug581Bl852F4GwQAhLJFCwXEx1O3pScGm2oL3Xn
13vsI4dd4zjBNXXreae2+udgxD8AxFS3D2YoGupcPlvAP54r3fykxFF1ylBrvCKTCK6Eb8o+bZz2
WhYFURJ9gL81+9ugmvorQIJTVyPI2NbJNq/Lo5eN3jk3pmqXMm9gaWWGGwM3rW3ddyerWhCBQaft
zcFODgCEvyPV9G0xEz2ZZMm3XK1+Cxyu26LORgSP58ZuFOB6SdveaZToJADXQkuCFXtn8LU3bNg2
6vcq0Sd4dWZ9NwA0OCtLwMNonmVGrS3TaqYoPEYdeZA0RJglT5CMiIZW/aRn33pbeUhTeL6Io2zT
+Bn08u/ZNaoL+TeVL2FSo7mmXqai0l5MGB4mjz3pXrseEvA3TrU18jC6dnkVXIKRGUam8f5OIb48
aVcitzcsT2+ZEbJyejQpnOgTRr1MMBNiqHZV18fQnr67pupeRzdpt4QC25BQ6A3sgLcauSXbOQd9
iCNEAJlGyzEtK+olUvIZIkC+HeLoZ5OVuGRH5olveZ+AWEHeqj5wQX/XKRYxI2F4sg+YcrSV9URg
RN/EoMt2fty8em4Dx8xtcH9TjeIc1oyDsWJu56FvtmVHTKDOn9A0Va99FGnXdikcE8NKBxJmmm9C
PfD3ZgdSL9R0ViiK0zH2Ws0+SBJ3CyjrEBXBT4XMA0oMEYpChDJ+9NZQvrfImvPRPnU5NnaOC6dJ
D8iBqCP0VI/p8X3QAOSZn1mRtFvynlVpPmBrnm1wA/iUxmrIn3esBUK9myAXP44eAfZa7yaywsEL
wip8PtsKhJKvduDwzfg6grzcYJvFrIJFYZeocHjMluD1nAYH21vUZ6v+Z+D6GQJlBvBGV08BMZg5
wEP/GM5YNeoQ5jedBpWp/TVAGoyA/e4bDzhfbTtEnZ2NmbfqFqHpYq8WHQjlTsGARVMV5CPRiwkC
n8RC6b5O1fQyhnZzJdSYbeduQhQtax9hL78QaW42FnryZ2/SQYHqvnV2bPei+L13URLfvVgLTqeK
u2+N613LiGHWbBSGsbSqTjMKS1iofh0Aoh6rrvuK94EBJ9gO9kqZTPcDXkVXh+BxsRCIg1R/TR33
DvzDxCx79LmCw9eRVTvRjQD4UhzvdaPzN00BiSKLKwIVbWCSdSutU+VWxcZK7PYIdL0AFOdZgG74
GBwgM1+cnKSUXqC5hXTsa2l1LlGeQtslcXwsp9Y89nXl/ZV6b3CZOrX1f8x2vYPzzrfUWyAyyo/I
6Le5lQUXfQzwR6zUZsdK3Tv1AM+OFjhQcCekpBSfxVsH4d6xCoIeqrljznjvjdbwlA5oFDnUEJNJ
9q0ZvOWZYt+tRTUUzq1qM/M/2zUUMWy+HiyfuaM3WOAY3QygZ+V5Bz/wvW3oob6mMfRtWTJvdDXg
VfRN426uY9KmzD5+prm+z4Nkuqgz8k0IRT1rcfDLWhyioOpc0S2Wh5HVGR/ipVjEc8x81K6qWbfP
Q99OD228jNzUvDJon+uIqW5Vp8cycNRwmzrcRjBhZ6Vl/dH1KTMPK3pPUh2dQ7N4sozRPox5xPp7
KXz3fvY6eGitFu+b7jl1muQSsjy4pL4T7YwCAgBs7OjOss1nPTBgb3gjTxR2jwOIK+J78X5Q6ucZ
g0oCeyzOukXgTMtOggGzl4w0VGFgiaa1eF2BwPxvoXTki3q0TQsPuwwjRFLLL0FqjJnXEmbBr8FB
9nxJBCizvtd9bF0x3IIjgRmoB8c66EFjTcEwseL0OZbQyBVB6TMPanHXmNOTGs4j1A7f3o2o0myn
pYpMwbTtTW6WmboAzZwwhVfSIT05a6CLPLO4A5FxGiYYKcCVHjqze1Za/J9yM052Oiaa81Ywc+FC
4LfAn+2dYcrhFMzuw5hqGlPBLnv0SM1d4qZ6n4EbfcJrA7Rh8S0covSTmuMS47U/3cLn4ZYogbOE
CupZZ6WT8kA5nqvdSzHxCQNg5Sk7X3qjAY69WimlAtjTBykw1bl5kdPgWvkW1UF+zuKSIXvsnB2G
3cBDSCkAgivmbYFiWuQUNu+FvTUZ8u4HDUpvDVAA/7XhkDT8PSRH/PuYAOspmcP3ECk4xEcPE9Zy
O8cZIbgveCMA2rtE4+6i/5sq27Svf7Ouae/aITvWY81nElRg4mBprSaQhFp4nHV9dsIvRV4an5GQ
R5FzfNGTwDqlg/IyEwRY6K3qsTIX44H4q9oZp9gbQ7L1Oy+evXMYWQ8xqbRtqiOr1Ko5wn8GiHH7
zjX16aql8duoskoNqwAZxRDK8GLSVPno2iQNfw8o0PtNASLI6u5gk/AGy1XaN+GIdPrdDY72CmzX
RRpbmVgImIzT2oKrz9O+2RWp7T3BAnAe1eltBsH3ZABGsPOgOVRx8rlkYoB8ZQS0siSZKtU51TPm
fGUGQFNRjknnhsyfjBT4i7XLg87YVmXRn2BHFG+dWTenEbbIVqp64jTgjWsLv1CluWe6zP/TdvZO
L4Ofk61MxyJO5zuEP576GbC36drJY4CUy2PQaDWZYaQwnd5J91ZtV8cSGrgRwM5QEiTmMn7ewtRw
B6SCnZAkYxFsnHnM9qyiHw3iHIziuyx77ELAYt9y+w3TsvacLZiZcsHVhSAszqbzGC240dqY1DPA
iHBBkkox6dG7ohj+Pv5vk7RL92x57epLGXBdvRY63SYrUkoBejY6yGmtroKdf5hwhDxZ4VvcgBTw
X8cmSA8BdF67NeAWDeMrQuWoG+J5d9PVEIyQ4IYykwWDGzsoeS+CG7Kj81NIkuP3yW2CC7gsa94z
WeWXyKa80VYFl+wkm8lMBAkWFv/eUBegfd1WR0GoVI7TAilkLptdih64ddDg9eBvEkVb4gi0BmCx
9mRVvjhKvkvUAIfcn2Y/gGJeLlyznFG2VnyirSXqvBeoojSOczZlJ+kZOS1XBlnE4O/j2+Uk0ksL
1WljO1m6k1+ZoDVNAhbhs8XV7xg06lEURhxvC8l9OIPh/NEt9280I+eUo0YtOWApErn+shmzRCal
hfGdVLOsOoalouM/s/ymHNxngHfGSf6k/Aycl8OoGhAn6au9V5Y/5bh0DOCYL7fxdoelUfBSuU/W
xVpIo2vbWOrdEakVPJkAfdywv/I0QLslQz1O6bhX9fqb4IGlGIBRdzX8OuKpSI5k1WBjRlQ5KWO8
2+wl6X3DeYVq8LWHubj3mpA7aiMhemiT5lXuvZ24jwNxn8NcGwzr1hCht8fUnfRWcUkdln9tiGbb
etPADutAqJtgJ7dL7oZslXh8JhvZlKfACnWfvHK38Yo+v+Dr6IE+k82lgIjAs6EcK7zeGVuGZAaI
AMwZq2GMQP/YlKMdHClAIrtGfrltzmkPGsqOTvL3xqYhRt3s4jb5PI/6Ra7c7SpBLd0UVjrt5FrL
VUnagvV/qyG+smAA5J7IEbIlbbfHQepSGCmOIU0XAtFE9HHoXuTG3x5NuTTr0yB7aiKfmwoM+04u
hfxIva+5Pm1Q6Fsi6Mxyrep7u9iGIHd5u75m7vQzwCvjkDEb4Kl71aq8hWkbHvIZonOrTy/6MnTI
ZzuLbec4BzNIYOz4Nip0TpRwG/SErCQv/tcf/uM3yCa2V5Dd9VC/9bzdPdRkcCjtDX0nQ4B83zvk
xk82gKzxJYXLe7u4NzjFH2/NH6CKj1fQII1XRLAm5+ZghLk272M3/Kp0mbpfrzCD4EV3XCjd6+Ci
9k8ZJpYH+S29Xz2m9qwe0Gjs522Thdd20BVgHss4tLzWcqRs/Wub15UzwgFhspMnoY/TA1MYli7L
g6CPSDuZcKzXx2fpYFczHUx9OyDBdpIneOys4TTlFsuSap87A8ZH7gKu/Ne/axfp2Q/BCnu5AVxh
AaSsz94c37v6AmA0Crte5G0Y3pZhWZ4kqa5tBdGfZUSy9NnZ+041gFlJn5xAYYyU/lKsb+sfj+ht
U/bPlTecvMbcypNwOwRbgaPy3jYkCGQsZMHeHFHoPq9v+PosS5tUg+UpVPv+0ADSO4ZOdJB9pjzs
0mM9/uMjKHW5a7J1O0bqt80P+6X6oe322JaVbf899GArR4I/Nc8BXLlNCjymSAG59TYI5+XDoXsQ
TQOdheqkH/ChIE/PvEDu+GDrGIM6j/ncPjvMDVgfXnUiFrNa4LGdPOeAUoa6u7MWrOo8ls/54HYH
05yZSjS6ulODgthNj8DMhgTvQXgHU77YRZrzUO+CqHx0MC9eb7z8VaneXqe1Lo3rY/LhkGJI21OP
/aA8jFLUy3AtW3oCfcmM4TzJ1ZeTFOAZJzArPHa9D61+K28JrHZaZfOP1sE1/sotRJRk3TLhGryH
VPfFFi5FyAXrYiU9EweHGhIv+IYx0T9FPXB3ZEz2co2lkNseL9MThHJZI0/p93zSL15sZAd1Hu8S
s0SgzOtOMshojNotnN0S9dxdWAS3L4DR/oSUn53lhHLnZYuRvl3YMHY0/JwH7wmzOPeGWfYT+9XH
8+yQyxOxDgaqpjpnjlt/n96O2q6fIN6vV7HMHEbSZPnMZG5m7XwLupCQSuAF/AUu2WAm7iE/Kl3I
rUE5MdBFGTVrf9Mxk8kWeN3qOLnOeQKYQz73CD0SjeLI3mY4ht1mV7dVVKQFBTk3XbsNwnCpH2oj
MQ5yfvldvh2N51Z/nI28Paim8Sx3db21spV33Y/YmKLNWBQo/UMh/3uBtg4cinz7pX6b2LE8LXGk
YfkAxn+vZXYOO7/Nh3sE2c0T0LTqIqydIeqqC8/C7zLMstv9lTuxjjHrjeED/SuFnmlOXr2zIEgj
i+EYOJwUvAQuI/gOhcB9ySWTOyOPdaASe7SAB/sFviH/Hcylwzqir3fy9kAv4/16Eda9siVd/u9T
MVcbYS/dr0O9/Bip3ubia122bo1zhO0HE1qEGWSiq3T2ScVjUbrIn71NuWQTh01etdsmee2/YfW3
D6X8zj9mGbdjy9zdAgu4khDEHoMPvcxfSY4QupbXZC6Qg9kGk/kVrRXiyWGfnIomDNW9dL9t+ssX
NAIM0gXpbR4nT6rM6NZibZvmjJSDhlKkBkxsmYTJv7MWN5Sk1P+Yy95+fTmPMHHuxwJdt57tBnj6
wSZLNW/R6y1IQn135YeY9UV3dfUs0zKZ1MmWFLdTL9NCqZIIQvM6gACydpYua1W21mK9jWvb+jc+
HBvlnzqEOhjDGDNl4OwAAuQnqcubxxVPWMYv+28/fi61YhMpg/rHNFJu4e3Jm78FEO3P8rhGKOkC
ml7uQdh1SG7Ik/LPm3L0bagClNOc3DLdfaSCBDBF1iXcB06IEDxk77pjXQPKDinWflId/B+DVufn
269fnuQb2WN9Z27zmdvDLK2ennfkT/773snWrZdsfqzLQbez/tHr4x/4eJSikdho7TdtRmpWxpV1
9iDH/lPb2kX23ubZsrkWcj/WqmzJcf961j+WM9JbOn74U//U9uGsH/5SsAz4GM3VXQijb3nF8XAm
V1HNt7WqvPBSEEqBnAmNiMX7EmZbi7VtzvAEhX5Hn6o12Lx1kuFWTr52/WOPbPpmAEKIFPztiZaX
Rd6T9WVZX6p/bVsPk/dO+v1T2//3VP6cL+T+IgbtN+5cHNqY1i5zYflwrcVtJbvW/4hV/FP3D223
9cRy2ttfkPN86HP7C0PiXTVl+K12XriVoUHWoLK1fqNlDFmrsrVOyNbOH9o+VKWf3yMY0P/QaiQR
ksKGyMfLSe6d6a08wrdNaZX6TCibZXVWZQfdK17X4R0wFbTxta7MC41c6jLyMxcKiChZmeXeQkd+
YLXzVoYHov9IsjYoA/9NV7sNGrZKDEFGl6KcIWEi/rb7p+F2fRQcWfSvfdbHYG378LhIVfaOQZMS
snBheg3qbO46R0/nrax/EwAGhIuS8S1oh+hwe+PloqzFbVhd63K5/rUqO9ZXV6oBgZS/h2+pfziD
tM1ZAnZCS3iN1sH+NrG+7Zf7sx7Z4FXC4i07WwRGjCVC8sfKce0mx0ohE4O1Klsf+skgurb98Y/L
ng+HDF6l7GfjHlTgUw2VAtcA6UGk3NBAciwfrhJHvPZVhi4/S7LsJFemTPo8O82qs2kyxzrJy77e
0du7/0cw84+pwtpVtuT2RkVPRO/W6Rbkyh1ET4w4QiZFRyt7mL2SdAxqLtr0IK/oLU4pT8A463Hz
l7zIf0e1ajXYY51N6qQhOZjn2TlBIhiWOKQ1KeqGbOVmrftWoKB/FlqbctEddmYLAzIG5DXyYela
cDR1/0442xYJgEhFu0auqtyXOoPKpFfFWxnDMxE+ub7c4LlFdKe9xTM/XH65qH/cotvS9XbVZc0i
m7fXPCI5OXvmtJerLH92LeQHrFW5sB/abqs62fORzLn2lN3rv6SHob61sdbbYGOIVVyQ++9dEY9H
AyHAvQ5jlirUMwRIizM+k+y1dHJnhoNMz7LX84B56kmCd1MdvEZadtSWc6hJnd2XQd1upNfcZeNJ
mUtzp/YZIL1hKDZNxKsuhZe55tb2AHhqYIquaeIe1Ci08j2SQRgus7LfE5UENTw550YPmkc4WeSa
EY2FeJ45uBfF6jX1x7cF0f4SIAP7Av+m3qEaN6LKQVXaMgSPsoT0RD2iAhHbVfoSew7KgmZ3P8Vo
ITjAFg46uf2jZ/nzU1o1P+A7nnpTK9/H3MRVK/W/5iVT8hof+IsfqCDFs+at92brm0e0nsyuH5Bw
0FrUcYZhEzR1/bmewfSyJC8/6Wpqb1HUAV4VIdulFostgEkoec6tCv0mVd1VSASjDFWC48aIsXoY
lz2EkjATGHAUCBPt2BR2+TBPSfUgW1JkReGge5bnCAsThLeKONiVFfJD/jR8MUmeHVt1kfLL1MrA
jgQljt0SAN64Piu3uIhRvVYhfBo+RqIqCoa7NivABHntwHq4KdwLSA3Sax7B9hbVr6mfoqdhKSC6
RE++mnxFVlM5S1OZYdKN7iKqXAXCZ4ZFtsYJnhrUsJ9UMqFPqaJp22kcA1YQ7IhtD2hVanMtcyxF
8ZDdTMPQPWhJ5z3OS1FnwPZsni3Y1fRYd4R6lm610sEVbSA7Y06YzY2jji6M/2tKovnhVgPNgfKv
wzO3Hl9FlveIyky0rcJ2g+6psXc0y9xNU5Oj8QaYvjA082I7QJ2BtWo73daTdoMVPDIYOICXXlhe
K6h212Yp1irP5zEpiKEOSBvZcNNK/ZLPZmpsNdPQLlIUU/CfxqKvlO3kwXL3wpRgM6IGb70PYNS1
x/5LMuR/GaTSwYVD9+fdMuEzg0wErVBUqMT08y/SnZ/DPNG/TE0CWgFBnLdgzIBdo4P1OGvkkq0p
se4qN+8veh+3pzSNiwdugQblv1VfmlHh4cpS8141+rca1aB7N0oeB7tqoL4q9UvckzhyEHvcS1V2
kAr9hPx6vq/HTY9xx2ZausdaiilfDJZrOY4MNk2OAu2WMWP3x8FW/tVJZ/NOTlU3pvbgeOEJchhO
nRmyaAc+ONVu/QVtkPwOwzm5nbc25vax6dp9riJrs/WxWO6D7BWjwpmgfdGwVrbNO4gWzQvc8/6B
0PFZahjtti+Y1kGGykbEmpYe0uYY5ceDEvdNddHjwjUQoDa0HyIWy6YCg+6Kflp/rQfCymWK2ons
cFCyOCODmYBm41LoptIeEdvUtlKVy5Ol6vKpcsCELdfHHkeALtUy0YuP9vj79u+kSe4f7aKGc7Zc
P1SnQeRlk4c/Pc/MOJgop8imFFUww3Bf6/K0jS0Skn80ym7Z00Hu2A2PAGdA4AXDBlwXlgplxaCk
13/VdRCeensI0HgPq69leZD98RDWh1RHtamaFYeAteLiFk488NwEUXDtlmJI0D1xDf/4x46+T7GT
eQ98O95DYYjvyjHDw3ApZEvaTFbZWDbYKKrFWtTgN/gvHeWQW+/16G7EHPD/c0jqDuArVO348TRt
VyBy+zw+lCrRwO2HXye95Y9MRak317RdeBSkHU2rhQGLIuV9tBQ5AhP3Up18H8XCyB8gr6sxwfVl
d6miXL5ZO8kWDnp3fPg68sgcHLtEVcKy8vDEmBTl4rxbQPFRlpK9Hw6VqvzhFtXRk4MQ+O1Q+Wt/
HJHp5r4rAWh83LH8qqmMITs+z4X9V4o9Kcil2U3v2qlK79wxAnCiobzZZeQZVbIV+6QItVe1DIer
q9ff81BTXwe7UF/1sH7oGGAfyE3DdEF0kK9fb6D/5dStfmcDLXl3M05FMqe8T1EzeI8q5TN85OBR
dpplcO8Xsf0k+0AK71MIdS/50nOs35NBM980Pyo+aclZuvDNyV7VpoF++RDW6XTtAy29H5cCcT99
2JhJzabdzBvGbNB4S1X6QDQlkeO7v9RkwL3UJXYJcyl9z7waHW3NaLdSNfpmOBm4pu5K00IRf2Nb
Xf+CjRXSRdao7yMIle9Njy2CCl/vuPAr34GClTs7883TiGXmU2mPb0Boui9W+W12G/ezpbjtJSsj
pJNsvfvSzAApVMfKnxDRQUs37H8Hjt1+AbKl7+YYF3G78d80wGdo2LYDeE+24rDdz1jDwhf+TxO0
yL93fmjTLQdUbDZfy8Gr9/i1lSjMOcVbplj2pUm7Cc3tvnjTYUy/YP2+kZ0KMLY3EBifYfKq99Jk
+w35BXcoj1IdUZM4a96UbKVax675NJOlk5qcsRvUexWtNx1G9F0wzeASCis07mq0YqBF1z4qbHZ+
T9A97nZg8ZD1RFp2X/mDc5E9fet7e1MbLJ473E5mn5EHwZjovVerfgvHJ7pI1YlUG5hC1N9J1caI
CB9I3b9KdVamby7f/AepTX32xHidPxkx+B5/DE5hNCjPadaq95EPjTj0sasa8uoJoM8e2Yn+ufTa
T0ncqneAFYZnXW95VWJU5avEvUoHaUcX8VAqdfYgTVKYqBxFNgSGutMxXC1wj83s4Fm6x9DRnnLz
uWmKg9u5FYaF9R4Z8/LOnpziLuogyy1iweWdolI0XeUiM6tOu9jrER23o+Yx1ByswCfrDYWw9Itq
Vd4e3czyJFU4OkDq9eK9NEckKY0eLMHSTesnf4OmH6iafMRdWW0BilfpF1DU2RE6vnPQyX18sS3j
LncV69UMM+e+TCwAFku3dlJ/TaAlz3zatHumdRpuRGy5SzFrqb8lgteA3/1P29pFtiyl/VX1unb8
p+P1FgBMZ8eP9Tg3D6NSAZcuXKTvQHWZfIl+5ar/yRwH+71xRvSBcr24ZqFho2xcpSDihvlzX7nP
0nU00msdGd5fdZOrO7eOrfu09DBgqWvUUtCF/QQd6YeC+NU+LrYusKGrWvJSuWP8rdMAiFmG2zx6
ZhdcFNtJjlEaqq+oqtQbOb0z/6WWXvOjI28EjMiM0WGcjBMx2xLV3dJ69mw0x3ndHYQttXyTZHWB
Mi4aVdeSMfVql+Gu9/X4UiNO/veOWx/ZXa6t8EgAPyPjv1PnQI13sj8E93iVs8WOS6NdQSesHPN8
q8pu3dOS8cCrHd16Bpr+bJn/w9h5LcfKJev2iYjATNxtFeWNvL0htKQlvGfinn4PUHfr7x37RJwb
AldUCWFyZuY3vsTcqVaPdvv3EKYtThbt5Uc7NJVNqhU6tlS9vTfp9z3gddOcNUPYWyvJxtsRHxev
a9XmibtRpfXHsd+Jne9g8yjfjfvo9Akh6VCY27sHqy3EJ5pEYJGC5zxXHzdtltiIVIJpU1dVfY31
tt4Lo+qPkdOauPv6JbYE0oaPRbMqDz6UmXoJFsvv/Lc4GJ6SSCh/FTotf74oyzVQcYX5Nab9R6go
9qtmNRm0Y216CC3Y4IQowQ0SameXzVBxVfHTU5fG5o50QHrjIAWix7kxyZ/xILP8KXzjAfyO+FD5
0gN8kOlOIsImCE8CR/zNICPrsnsMsOZo2vtO0rMMp7h5dFvGhLKrtBv6NiTtOTgsobuyPZJrvr/X
dQMPqsGekQZqilucJrPTMmfbNSVAEAgXmYB1wb/mXrN79zFP3VdtjJWL6FyXcwC+tw7T+rgsSgPy
XG7H8qDHHWAqjbjsIEta3YrGcZ8CBOmrqg/VS1eV/lNUT2+6GejXZWmaO8Bt3bxZdnU1+xRppn+7
LIVdsGvTMr0Xhe4/+RO1xMJsHkrDtp/83eBn9lvMq3LXDmq7s9s+eC/0Xd3X1ntJRxaWOVW974O+
eMXmbt2ZkXPPOPKMyUNxrX0FeH6AeEN2obb6WTdviAoqzjjrzkqWYQfsaOQmArxmRMbfxe7QBKYW
2oF8+t2hMWrDqyxpbnssBa9ynnBhjF6DN7K3LC4bKNgW12bCbQvL6hPNTnxzICu6GzAcXZG7K67G
PLFA8Z4cxbjkdjXdkwV4lWU0vo/R3OjRoueAAwVyL9Vf46kf34c6MtfDvD6a1//3/g7Ipd/9fcfn
OLSnrZvAAfj27+P/rv9/Hf+/91++V696lNuu2IjcjNc9A/a7sh/rO90W+s6a14HLqO+WDTmD3591
yy6AIpu7cl73vz7LmxOcleLuYp134jIxZ7WlWzXqlisj+9c6FftoNxfb392WjUPsuqu6Rm8QlDdK
1poIJtF8DVrdBxube93r4Nh42aAVN8tkEPy/iu5ZX2lNtdHDRD0HFUI8HlLLAoR29dzOk2XRMhRE
9z/LWeV1DNdgPf5767L+d3H5xLIOtt0pj2ho+131c6Tf5ZSH3jQ4NyWn66PD/gMimfuWoGfioirz
g+ujJdUH+360OvfDAEBHttDtb0zHwXA0gbdSpGpE9RU1McLjQ1MqW0N3pxeIDP1OctQFePqMLOuw
fEeY0c7XVa15wQnbvfpSo9A1Hxvzihuds/ZE34iJ64BhbPWmHY56HcLsng13FkedH3MdMywQ5zL4
WjYskw5W98ahyQolemcfRCpK4Dqtf5fZiXIHIFp6+t7FRiyZJpguBuwYIOS2WBGCoIuJh3qnVFm3
Y/AHFt/4rkT7DmKkf4linOAT2XY3UdNpezVus4M/pOIaBjqeGEo5Padh+k3TYfbNh0Ps4I+KENCx
sP69w09mZwwyuFZF09wV88RQCQ/DAlzivIOhz1KkhpYNsy2vWoouHmSyuundQl6X/ZfdMHjaYBo5
YoAGnCaZPdlpmcdLtkvuAmAd+Ko16S3QIQwiTIzRDKkOW3zQ6qsZyGRXIa25JBmiCmMQ09l26CxG
HW+d7KyPDgUo45MrIvNA2qM4uuPUH7NqGA6KGpWnzCgw9vG76Jw0Poin3nbOSTni9VqTJIlk4m/j
tlVxYFDrreMWA0JXoMsAoLpb6hPlJo1teedDe4IbTO8gTxy6gaque5gkVj+YOw+PkQkeWYpVJ0OS
UkGhPjXUoNfhoBrPg+PA8oZ7+oL3TLeqonG4+PhQgaDOU68awwgSFvw43k0IPvx0+pM0zsbHj+yV
6nUD1yaatfZT9EAv6XdkqdMfJTH+kPhFXm4GJMoDR99mLS9nvxe7bj6CE+PfQR9YicXDwIDKGoF0
0mLyp6AvUZfiw6XXgCFg1p9gow63NUbqM41/ArpWX1xzlKCQuQMYGZX7rNEAyQDvG64xtBaC8mGf
CyV69BXXvtoaatrFCD4UHZI70+/3XdqPr8Ji7KRpwaNTcKdoY16ADVCH14gGwE1Q9t1++ZQeJ4fa
6LVjbmu9Ry6xOKIIihmqzp3Bposhh9+uflaJESDisssy94+V1rxlWfm/t/zuPmQLn5Av+D3Osq6q
HHRoFPDWGY6BV7NssXJsFfksMbA8Dr6aga/glGTwtslb9ig95kWIdu5mbAt8LudFXYyIloRZHJZF
P621FerEeIXJAyI5y2ZQME/0PMTvqRRjeRrcpMLBgrll8rvPMresw2mcvRudFqU+pxvr/+NzE8Co
EoH6fx17WfzHV9v4CByIhFb/WPf7keX7h6icjln62oxh+Mgz118VsW0edB9tRZcbD6pr+zujD5X1
lPNvtt0ivrWqYr8sLR8ShvvQysy9mKayB100XV3ZICls8/alG+xqZfR28NEGyiOCIvdLaNo2d3gc
wAFfB1quR+wAlFdm8TfJjBvoIPGfKqpjXjtN+zrb3a8TU5YX8twnFYj7BaFAdcm1KtyCM51WiVCr
y++GZSsB1r/2E1jyFK29VuUzLTI4N89HWD6y7Pi72FmDvbL7mprlf77kfx1aGRL0Qrr/nNKjCjBz
/pLfAyyLaa/uKX7FR8/pFfsshwADIqxDcXxRuhAJiW7fCkiOt6k1P321gg4DETo/61D6YqmUOnub
VMHFVjEuiVVQ/z+L8zqcuvtLNE+WdbRgaht80aiCzFt/Nyz7LeuqWs22oscVYFlsLSPfRGBhPBmP
pPer+k+EcMEt1PpNC0bkb105Ptslg/Z6bPyHfMo7j1ax7k6XMTRMe8huHAOoSgzE7TKaXb8v6KqF
4BjRs49t1cFMXZgg81O8t9Xomqdqtc0Y696qsHbJGJC9Ts1aIbFeZE/8unBNztt5SSwIKOYkxDue
oq9+k1qfpekfVRKZASQcdE1JnRBKPxVla4HvI8lAQUN+D6N79vO8+DSa+EMRZKl5WtJAT9eQaXa4
YQlQCyZIz2zK+ie/7huY5gwglq2DHZanMEMKuGzNsfA8+93UrJatcRpmeF7ClFu2jq2VXmtFvCfz
kah45DdpXT0s22LhkHMCtERMHt2UrapcY5yEmA/MKbpZ5paJmgVvk65Wh99VyxxuqKEX4+Pz86nf
raqd2buYQtRqWWc3IbhJp0F3Chx0/bvf7/eofXZpRGEd/Uln3ynGlQol0sOQuCUlIp/iiZZqJ9eR
2klFR4VmPdJ26QQqZtmwTAYHatBamfepFWWstr+f0Xzls5xKyHb/Ocw/djHtGA3ZcvDfo3XYdKw7
eyy9n+Mum/005iv+sedkKcoaOyzhGZaLEGw+vNLXSARRsP7jg8uGn69cfmCYqf7WFeL5Z52x/ILf
Lx/dhEvQt6V6aMLW+z//pt+9/3Vc7SsL4Db8/Ib5LCxz//ix84/7+U3Llp8vlWV2EwN2RSq+M1tH
PRXzbssOvqhJ8yyzy5ZlMi6nf5kVjgTd0P9xqQhdFNlviTawUxuaS5NE1brGwCKIkJoFTf5hFs0I
Q4+exk49WKE/7WxX/qUtd/RSwIpq9NnpCdaRwsKPwoUP5vbyEKbtV5357paY6eSAMI0qPfI0a5xR
tu6npWCRHcuVUvMgBzQrwOE7LjnGBncrp06eGWfuEeE9iaZzVx23HVyP8bH2K5qL5ZMWDBwMmR9E
7OTaqc3ZjtFfVnQ9kdDZpGS3CqF/hEV/Vqh6jgWWiCMIhnIu+BUKRYcEve8eHTHDVDc5RYp2V7eJ
cqvGDHlL/IxuK/8kiEWwl5tX9UOHTCpNLj/rNExcVlPRZ4ffTwVk8rysBrmEb6pyu2xAg/bRTiiu
qrZDyjk9NNVDk4r+ticQau0aFnrOkLyfaBkBXhbzQ4InpcRkBYccbA8qaUN2aIfVgNRUuPQbmum1
0wYcwObJmPp3dY+OPytOdtCbdP0zKcgWr9GYDVu9gDW2rMshMOwmXNZImP57nZwIJECa6rsKF73C
Mf2bbJ6Ao3BLu7ptLXBNaQsXZyCGuZ3mSZQa5d4Z7XG1LPIEMW5jaBQIhpqfVb/rG0u8RGZrHJdV
jlLpcMmGCbvQptgs65aJofs6ZSKYjcsu/9gAMc8Ym58vXlabekF9dyzyw/LFyzo/7FeW2xpeO9ZU
rOcfuWyMEjU/mRYAwnmVSVr9atuK1wdhfFeUmwJB8G2radEdNfPvIar8Q68ZF0Dk6XnArOp2mTgT
rH+wVub2d106djkmbpD5E1WJFSSNvoHntTwmZmLekuw3fz4rI2szFT7uR2Hb4KLlMGjzUzyGJrN0
dj/LOCRV27pIxZo+X7aHpamf5uA5bpybySU66KaKWlElxa3rJsqNGZ2CecGI4n9NBrN+k2Qtj6NI
52Eheh/c/2jM+N1vSKAcpROP3uVAtlpYeFdEtxjeyWtZjN7PFTWVUUCvcbuCitzcFHUW3AmSZHd6
XDyUfjCclt2WCSGZvsIWqNwvi8u+GpR1z6zoHF8+taxDUZEiSUgujOGGtasG7m2aG+4tXO7paBjy
PfBrKCHzet3OOpyk4pUfOyj/l90gYB6o3IeXZQ8iv1s10oxTNHH9FWPU7pXAtW4Ri9q3OIhVGy10
8DIYJvt22aC1wD3VkuLMsrhsAJgirlVKwIjzhgI5NmwpJRvGuot4/iadef7dNyR3iplZY+9SvYq3
zkjHBDjL8K5EDeFhz5JsDBsy2tpuK39ruAbkcPgtd6CeozvRNmhDjYT8wUA+1DFSTIVmL5NlQuwy
4ZaFm6c+DUQbZYAdnoJZiD+T+nzAw/+amxfh673kLV5+eGu49N/N1io+5tDHZQ675oz69bGdVUJy
bmFc5pZJvzRKzhMGtTROLitB18qdq1PxHmKAL8X4GP40Xs193iphd/2q6hNplpZR7Cx8+J0QIyN1
WJazRfXQiexFzMIjOStp6vkn4E2E8sha9EdmBdgNGiRJAbi7x2WiV+0wYXBUz/yN/8zqqfsZJToM
jCYH+7hs7roJhegyG4OdAfmfxJQ5AOdTtIOy93PGnBELkgTOSOxYlBCXs/izGdjLac7K7GCfYHeA
wgz5gtgoo6EgsZN/Rym+fGgRaVHtBuy/PFN7CPB1PBaye7U5racIO7Btq4n3cBTuZpi7ahMOU7gn
njjZZvl7f8/2Mrf8B6hhhRsRcK4UXNJOqtS9OgnEvsWo7WgZRXmwGCQkVVyvFFXuemE9pfzVpjmg
0EfUofIf5hLQamJyByD9pJheXCNinkVp+dxxbc//rGUuA9qwqcCC8N7ttGMD2SKoLApdRgmJL0mH
8z9ODBJlzpvlNiAUbW2tKJlPvp+EWxWanyILlY1hnou+Ho5NaPU/E0NEw9HX5zOXje+ZpldHJL/V
0c0roOPLbO64nbZZZhfr1WVumSS2X9Ht5ELDmHvni9mOpTQqBDoEHf/nhVW6dn6IMkAAs0Z0/jOX
yfIH/y7KzIAso+Gb6c8apmnuUVxOR7FoTpfZdiLhlWf26P3+Z5br9HdxmXO1HnsrBLw8vAs4gUyM
ue3vd2JKEe6kME/J3Hu/XAfLJJoXe0oc2ylqzsuq0jcxdwgcopHF1qBbHA0speP/2xXFfao1Ne6j
Ro4GbFaN/czaUu8PCZAvRPKc05kPUQlsDJbJshhHUIi1SPmuCSn7E8aQ7Wpq7A5XFCUeTrZTeAY2
XW0xjKsgw1o3xJ/aU52KUYyu+jtyP19uOjxq5QzWJR7BN7bAcA4p/UjpfKNnHbrR5JIVVbiCUUah
dCrDs0UvzCXw5Zp6e7Pqx+yaabwicrcyPRfK6kmt2jWPjJISOpnFspIHcAPz0HZS71Df6/upx0HI
cvCktV/aus23giIMXeyyw4ulCbZRixGlyFdKl1EfoU3Q44XLQyO+EbpmrUdtVDa+0mIL0+lb2P/g
6aYnQ6SHvCzJ32FJFDXireorPAvHdAt+KdqYCP2KVp7DoFZXvBxRJodF4TUIMkJ5BvxKP0lMSVdR
Kb0GMUkVtFRroGzRtq9mj+jWoAuXFAXF6fVU6j3+xk7jlSAqGodcYzd8NzYnxulcrFL4/NS552BM
4nWEwZafxypcUyxKI410dacCvjVi6PiYZlbdd+yjyFbppFoPk+nsfFg3StnuWz3kJMChi4TFmRYh
WvGmF/TF9M+uM6cuMYIkHmu+bF7d87NF02DH2NYhT3aGMiIEVuj3l72yI6KY1tQf3wmew40zot8v
FSuBTUSbjjMRewq0OQ54NNo3+cOD3B33iXM3gEDaU/FUzzTT4p7h4MCg5vyjS1S6aOZlADDYCRwV
ry0pYE6hegqV79bHW6YeLvMVpMdWe0nD6a/JxnXe8KKsGGQrtn8tdPlZZdCRdG7RtdZ3mDWNPfXG
0MYxR42FR0L0XCQNDrgWOjEU3F5KOsEQiMKnRE3XVjsjRWAtrwa9ffF5X3hQXlf4MuMPmlHCcfgu
q3IjmBBTt6YrZ4ToZV5kpWyzoPHvRojrU+X8KVNc9QI1+Bg7Zds6DAR7rfPmALCzjPBEr9zWdMMv
BQ7rqhjwJtaG6dWtSFiQgNSUvzYWiXCNjOhgaGTy3Fi9g7jgrI0x9fywexw1Z4sRLu0jIa1YilCp
tjJCUpLPpNLkdqoG6Y1hWm4V5zlU8nxlxpm/qdOc/EyXb01LKc5TyAH7lsxgpGk3wRC3oCnHg1Q/
GPmHa3e0u42sH5oEq9Yavy7y+RvLLd+0tgPPAiDJMTA9brtnOnINYEdxuMbFM1sRDWrrCf7qysUw
ddWOQ7aK7XBvCkVddSC7rFg8AxKrBE2SYL5S4qNK9fIY9xUHYqiqyb1mBCbbxpfA7T78oKqBOhVf
8fQ66QnwtTT8pDk38xr9CQvFp45+Saou0FL7kwsyda5ttIN0PHJtwyhtUmY0AVu+/k36BoSJ9Rb3
5rUYKNqn7lno7JZp/cVQif55psebDtfhtmzO/iQxkM3HHfa8Fu6yebgf/+CcTb76McnluyYxlFfb
8VbERP5ymnG9BYlArNEp9Ame0DmQSUnPMGDDgGtiXRcSIFj80XGSVnWJKbBiKIdyIMgKhVat2x3n
XvVSm4Q/lgIno9zWmenf4W3YbijtxOuhsp+sIfOMXPIgUMDQpukrHvepp7kUvJu6jVZNk73QL4rI
sWUMPSQRfkl0b1o1RsKzTyyd0cOmUdJnYP53oNOcVfPSWRDoqihBd98fnEj/KpTkK4v0z6YyMAus
IfOrjKHIcO/yXo5bJ6NYEGn0sjspfUThGLxqZEGHDNhfPxYPalxdqzlRlY9zIfav0dhYL/T84JBW
2aYTK7h39WZQrFnuXN50YbyKCotsydyoWwXDodB4KWT0CFnA+2C98NS0gnWsHeosurFpxFiVaXHN
kuI7M+xDVVkfTcTAaxC3oZNmnlDTPY0q5IP8Fr+W3kdX7/THFjezAFS1V9GBvpFGDJGn7xLPUnCj
15V2XClmPni+oXw6kI1Cv6MRPTI2AlMpvbWt3TjUj9i8UYbOxI4swM6cyGSG+VM+qFuBq/fWCS36
h+lZiUwuM6V4ddUiPnbrIHRmhth9Z4TQxtPncWpTD/7MY1hPn8VgvejFeNdZaz2zqq0VDJcJNGdi
QZ5r8J/ULOtSgLF2igbOYKFTURPNIfF92rStXR8pnhPhdf82RuW7G6SPVinPg0VPo9o/h226b+jB
SQauibhttiDZQNN05xBwIA1tgNHq1PSSkhG4UntGzf0JVd5M91VT9CRxR5hx8KGBBuBdEZjvYzu8
402drexUeWocQDZtpL81WfLZg9MzquENfdlf2nbpizV2UxcdpMgeR2Tk61Qt7ksJvDyCw9QldFRz
Ph4EJmK7gjIAPX8GuaNm2lGABKbWHAIp7/A0wkPQIT/et/bfRjSgKXjD4rGN1XsuQP4CUF4posfy
Us3BNqVnvc3vEtA8K23qzY1w3d1guYe3rAHQB23oUAxmC28/oVl+pD0ixEcTN/YTphjFFd0wLXw2
2HSdO7L0yeyQFW7NTzVrz4nav0p+FEO/l4gmDEif6bNbKyeefA80l5UrKW1OfXDVcKYvTH3Xxv1+
KPxts2/6fNtwWnhIMPKndjisqO1FxP89KGC7vEZkqfYtfmpqg7HY4J6TAtanNBLqKfm2j7h7e8f/
m6ZYKCf0p+VD/WLJ9qy77a100jV+DndlG7ybGeNGJGRYN/Tpm42mHj5p0a0pzeDyILD+nLg2qAiA
jc8JG2qtJ6IZNo6h0mAsd4JxxsFltFxkV6xHa+KASCVXxe0iX6yWpPKUOsMKDs9NGg/NqrIhAqqC
hiMjCx4LK/1btkO9ytq09ypX4hiJ6LAO1UOnuve2QRA5hpCz86A7GQ1Rdin9d9ly301S31rAvO2m
uxhk7yCnJB6IO0tJqYZWPihReqdA7r7AIKTRKSCFZpA7rDuDk2xzGrE8mXiga5knddtF8O84qy7u
My97aDIYUV2iqFvdgNnQ1NE9BvCtD9ueFxyR5J37pQ5SnjVAZIzGzL3jt4+KGMFuuvJdtJDGRyWi
70W+1427DTqQok2ER7GbuF5KiqCmwJHSGO/lqsLNQxBWiXhdBWQEpKpmZKyTfTZ1zgGTyRc7At7D
G1x25ZfWEhuPPbdnAV8njs5CKXCY62EoxlwuVXSv8fjxUCfR1YR/zxRV5yAqvjEZDVdCk5SVjCe/
cTAqyf9okOucqUYloeEI5kcO/pz5RQbVySJYDNr82rkUDfEXAXV1QUD0TKz97FC0WJvB7BWhD5+j
yQggcbrh6ri8aqzRSxw5OwzyNrcwkIobOKrVS6JX3B392qon9cbssoFgPE1WwiEGs1L6NoLouyOf
3Z7MYiZkmQO8t6F/Mot+o+nmQGCFaUZkw3aw5K3SD+UhUpJbIyAgx5M21818Z5CZqqqpJ6ANux0i
baOxMo+E0JMVBn/gW8FOTejZC7WKO4CLRvkm6fcRFcnBt4wBZ+CWauU1K8GYgbgXq5Ru2/1kBrXX
QMR0+3gdT+alli69qfKvqRyxWj5HGLPmJKEBPtJ7l5QbpIy3cSfEVs2rNyALR5lPEJ+LGdH8XgmM
qwdXQ6xfhE+lsImE6IFySBKsKjUg7iwiMJO0oOfOjqYlE2tIu1/HFuIea0QVYn7EEgRk1494tlv6
Vhjjo65a5yrmDgw5w4nAVIKq5F/T9jsvbSEOZ5tQs3aRNbxPw5HOmaeUjtQVviDVJtM4T1iJX1Fi
0DYyMV630Cq145yCN18UyHxzb9saesir3pwUbWtheLRyTeVBFGLbAbidH1LFCg4qUqiRBurdTJfD
/SPhwaYYJ9CBb11o/NEtZdz6egcsGQkpREOGp2kK3o6I0HS5+gsF7QCBCbaJIfoVYvw2CmEkJca3
YbX5yhpI95tQk3hukkI0wQvq6l3kqDpUOdtLcDldKS5XiW3qHyRc/uKhXJ66hKq1TuF+xKoo0bV7
gH2ZR6sMAkpD89SkMOcPbCJyxJ6uU9h3kp0w4dJqw7C3tc4hDojLNai5BnpK+xprFTjq9qREXG1F
LVZNWj7FaY4cyToCxvSmgvi5b11cfUlSrKw03PU4jkPtnK4WLeyl+Bo197PMptijka3kMpV3dt6/
2U3/CUl0P43j2tK192KITGjJPYhexBf+UJvwSfp8TR1ELcVDl9h3snGQZcTZpXMkBZRKpZDtvsVm
i6N9Zjz67b0UKqhuGKI4iOG4o9q+N4T5JTXFWWgWt27Q4udEHaNW7ZuSUUdX5L0XRuothiNPeocr
pivzbRCO96FvdvQC2ncUVDBwiX2YzdOr4947lkKTiD6z+LJ2WLdtTIBNgAm+LvBivfBGKLbYnK+6
WlJvCHdKmV/y9Alsnkux099zTa7rMjQ2Q6wxEus0dtWjfKPolrF2jk0AsJOkH70LeIO7kp6T3N70
lfqqpCmlFqnv/AHm3uBjhpeCQatsuQ669jOsaL03jQPxRZOnBBi9vTKJKhl99TdqciCSNqEOp7hU
Re5aKzqLr8EPIXWVtU9vbl4Z2tpx4q/RDl9D6pTjKLO10sEGjF19PNjjSyGidOPru1RQkM7RoaJB
DTYWPjCFkK9JHswZakb+fsx/zbXqNS8EaiW1RqYVvzplFyMiHa3kaRh4e5u4em/LnpCjs1rKhA3l
4RCTaNd2YSh/lT4eGUlYXtsg3BoYiWzdcTiVif4nVRDshjHk95k3VLWfdCQ9URAvtgo9KquKO37j
KjZjQ5dbqe+baz5uXSjA40i6nX6uyvOTADpbgSywQomQUtWKG7R/qU8uJIq+Cj89q7YC1DwucRby
TUpPUbMPAWysaFqyV3Whf/UG2Kn0SbPsfBcU2rutKXt7GsifuHTzGOVXUYA6hdf9BW/mg4i631Z6
eJ1ADkP2TZI1brBQCKabOsTC9XbgbcqtiOAw/6Alhtbv7ht/y6vvYrEc8YzSMDrPOvvZ1YbTWAMj
gTOHl7xR33S1+Mj5Z4FEuYsSV98ps+VyWI7n1FShvke53EYR4zSV2L8s+2fuUdpAaKqfH4fWpg7G
HZ+jCi4DwLfhAVuhp0TTFQ8HrN0zQlJ/1Vc+3UNf7vBSOcYLue1HO5NEmzSmmhMdZ1hXI504pYnL
MJVHlG8Q8HJv0mRLrreqaa95Uy39vdLopcromSBhe19w8lZ5b9wpaULKUBivHXVLLeg7D/efmafi
BufQFI/BZO21lABdBJjy8XQiAoC0xxjW0WG3VtKg0RiSMAmrWzcM7sq/PHh9Kj89ysoh7O5SwUjN
qtHTxD22KEJ9DWuMGka9wA+qfwRAmm7p4bqN7e5MWQGhn5JeRRq0HoPAcz+TW0fjQfsIcufDls1z
o3JhJuYz3hcPupV7IsCnEAtgKOAYyY7HpuZuQdZFh/i+MdRX2Zp/FLsjr0ynW2PgXRerJGNi3v/2
FBkoJrpDJa9JBQecBwBtcDO8WXvz58GrowTnCVIhSO1zolsTibvms6yGbWUrzymWxCs7NPp1XxB4
qybdDD5XC1GMzAsXqbhQV6ZIj4Xf/skFEopQTkApaX+q5YOdipORWc1aVyQxVU77vQqgeogVxROz
P690tQ1ScKzo4+IzzMI94IpjHYVbNTG/QqcmT1VTBcRJFSvFaKeP5TWxMBStq/RQdlimSrXc0BX+
kWgN7aI6Dt1mtIkTCs9xS/+bnwMONjf8hJMMb+wop0m4P+eKBt/J0sIVoke/N+79FgmF739PufKo
YyU0WEX4qCTvMBNzc9LXSqDSjdXr1xH2mGe02qct24PuRg9FT2UdBeBX688nO0zfR617SXJ01bgt
QL8q+Juj/jom/aWIac/zgw9CiA+MVcOVXXRbsxzfZTnr8lRe5Erm0hE4FbDHdbrtiM3nTOWwo4oX
esZIalaNdAzgdbIJ4btr4kiRNPk5S7FTKsz7zOkFFXTlbQr6s1qBkHbzi84jXNjOri0KZ531QO7y
dhP10WuU1mL9XZnlp2mkf/yypNdSL+4yaI2tnfFwsWrclswWPN5pyvuNj388XU5otbXyhM7oQVc6
mtNR/qKy2I89WMIQb9A4VknqybzjaqTnfBKGp1JThcEVoAXJ+7W6bqchxikxSrZTYJ9QUH5YonpP
p+mmg/NFWc26cIe8WAm0NkV6bl7Qg+kEO72O13YvaThWcIuKpyvipSPU2mlXmcbGBG/A+0fDjzJd
Ozp3Vzep3R5PByj6tIEPjgSyzh9VGu79YJO8scmnrAwiOq7i/GKkz1IkHgaqt3XYvoYdJfD5EpxG
LKZoLFG3gcWFgn7iOqX+joz4q2+3VzK3Nz6gfEYJ6NDSStvgQnRKRfbQhvpbNliCgV5IWIueynGh
PImWF2MePSytAoFKUobkcblnNPaAqfZr2cafjH4fUYG2B7D5eCpPvofu5dUsz3XpvxEe0I8REqL4
JOrPCoWcWsNsRY5msnEyfU+XEWm9eDQIGaoAf0jlXNilcmWs+TJk5HYnaW/xy869wrR6xvSDu80m
UDSTSJN9Xl/yQqFAwAE2TqJ8Mu5djWghROQ7+2FS0E1mICsxyQoGJzh2Uc+gEXICtX1lXcYmtsWj
uRubTDsqKRWsCiUClQibgZoTqsgztN04utUBeVy0qkc8mAbNyO6VsQEabyfNbln8WQeGPua+bFLf
s5FwAOIvdd5VLWbjdlbgZTC7Pw2vjoiAcWNgYdnDuK7c8VDYSNIROb1b5JE1Qf+pbUhlz9+znTQC
VSl8Mn1A7BnaPE9p3ew6IvS65x3W1SQgo/YBf+EP2aazsou3z6T0B6F17s72v208O9djqn3QR8a7
pqHdLVZFgM9x+qZIgKqFQWhv9dpfP3e4aYiwM9//Y8RCrkkROR7YAOEaQJzVnL/J4rHkVMeon0O2
UPkfvs5suVFlbdO3smMfN9HMQ0f/faBZlmRJnlRVJ4Sr7GJOSGa4+n7Atcpr1e7+TwiRJEiWUZL5
vdMhdODw+c6P0NN/tBX07YFB2G/8PU7MGKRTsao9/eYlmH5bm2JQTnJ6u2hCYAwb+lSH873nvuCf
h+2hIFliFMt2iI+jaj9kxbmIzXYRp92jCECfU9fdl4VJSdM5Jzpqcsd9K3sLE/9AXgYrvcYTdOAp
GWXDvjyYatAtq9LgF+GRAo+q7I58DLGSgezB8OsVk+uOn7WxF61JoI7F6m1nBKGJ2QTMDtXGkUBz
CjxRE8PBoTEo17FVnMu4/dJnU9BiH7db38h+dtFYnWqcNgLK26rFStkIPB6wgwE+YBhrL1S/RINz
8oKfemWAyZbkobksOIvIFQyP8WPWvfhGhLuQyxotDIxggcR60dd4OfR5v3S9mLWzY3ULMNVtHKna
LfEYrfGOZXVLiaXPyIfSooPZUH2xW/OeNfaTrWa3KnPTtVKaEUSL4AseI0jYXX2LmkldQvRgGJxI
hw6xQ1QOKVI1y6nsuW51xOo6/2N9QltHhWBIK0m2BJlyln4wwMI2qmu/jij5s45Spd8CrmChgsQd
xL2re9ZwCrlLrkjdZWLbGoqm9klLMQRUDSxf2ryAVkXByireklji/SK6XTpQZ9ZSy9vr5r7O6mYx
BABT1UjxyXGS14YiH0+bXFkISA9Vmof7IG6nCbT+1ULisqBaGWB30pcXNcsAVnTrez5BT/43SYVl
qSUKc9f6WFGzhCZb3gVIAxsmI1ff5q4UOcXORkV30t636OuWcFSKtScsXNIHYA97SqxpJBW/aGw6
8DJuGJwRkm0Z4lLB9G7Rl0lzlWSmryrijSZD/gN1+VNgyWXaULfpcdTQOsqazKWKfdxKHD94IoTS
9JeyidRT3ambjDnlYnBQTkcjieWmevYK09iaaiM3OETuRxk7CzsR61AnsGUMeDgEgVkdOurtiQvB
PU76F1tAMlXrZ1Az/v9ihPpDRdaPqvguzSmrs27Fpza2iV5pN3gx4CIhRXSsHfBTWVK0L4xeQRSL
H2TqZeuxNngYd9UXLHrWwprmnznSuLHdWwkjaRrlL8IejZ2j57CZzXy4M6sJEyqh0xC/AYfPSUrm
tSl54mg31mbIbaF0JgLsikIgPzSWWbb1kqVltnQ04S+xXBFwOVG9FvGSyDaBAdT0kzynPW+RDPyE
jbS0lqZpTnkK8miZ8a22+W59rbZ3cZRAYOJnj8znpbT5i6XFW6InohIT2AxrQDK2294sz4JYnGRH
rD77Q5BfVUoo3FFi4fNfWYdJhd13VbLc4721YtgQNNKCOjPLcsB61rZb5Ms4aHcmC3fihTMiVhtT
bAGLDTxiNl57ykPCW9DKvqq2WT9kur9u4+FmdKguW6d9rny0ntCAyq0giIYhuj730Ugn5adJShBl
neB7YdjNynGbuwAMlcKhp2OMEgyUze3iDf9mvqIhvrRqoxA+7aKAaV1iNwTCBFnAp9Wp0OmEjTQk
bAruZMvHbo0fEqr/4mQONcNNL/Q9RiX5yLTC4p4zC+2tD6xXVf/Z9uMb1jOEW2AUbsnLWNkqzjg+
dWj/FfMtzjZ1e6OmKCiADHGvqRCZUPdQuva+A2O2SfGJw3ZdhcpXrzTddaOVBK5FSX4C+XPW6eiS
jmeC6QB7LVWNmQ7rHMS9zFhZ124x9jGXeGIkKx7b+9jwhzvbV8E2WPqYAkqOE+T9RsELHh7yY62k
6qZ0L3hcMDFUh5e213ZjpVIV7svnugURsbt6qQeiWvadpzFRTEc+fXAKq/pragORGT/1Nrq4rPZZ
BPNUbNseqhHLgaYHgA49hTn7rkQ3fg7II1FywqwJd1p1lfJW5u1XIyDXK/VPSQO30mzeOpeCfhFT
godd+VRTFCDvzcP3V9gUP4zn1md5GOPesEag86pM6rXQGQ69Q3RBFsdXxSxwz7cGbrmxyBc5VJSV
1rLmcyZP/KoQ76rRfa9blRmL3e00xp7tZLrd5el3uBukV+J+Ct7Lylh3ygf+opi7Kowpv1jpNsQC
F7LhKlHiXaYS6Fz6xkVWXnyXV9zbhlwFfMmLofCgBwKCa9Kz1mHddfeFuzZgz67c3iRto3kdhvzM
EzZmFmwszAL5XJkLeCDFZognwW7NuoPQNgjyY/EWI7JiqRA/6qrnL0NJ6TXMrYhXFE7SIG/OwkaZ
q/yg1t59U4Id6KuKtZN531bAbGMvfjjO5M1isjQqK4h1Lf8VTR23gTdW52jaWFTfMpi0d3OTnUqi
jKg8FInNX1tNETR+v8ugP8LJ1RlLCVZ3FQ8X/7IdVoVkHPYL7Sluopj7QL1V2EusNF13loGxc23b
Wpmjdwui0ETlRk07r7JuXfosZLIOHUS8KPtc7mVfPbVOMW712IjWbZne91DGwI5B54wylVt+PAQb
u02Cj3APVgsSxxSOMRaVPjYVVIfXRlk1923hPqSCL1SM6SIrtPK+9uqCDO+Ny0PfLfBkqYE3cB07
l/5AkZ8yYx3237tGw0XcAZaPG+3FsGEWFtW3QuLkgqKLqVC29krnnIGIrYrRrJZMWtc+0sEWiBXP
nCloo3uPy2Hl221NfOFdUjb9BuNvmIv+vTcGp8BmrcKybJPoRbjslIR6jNbdaeQPMMnp3xlyMY9y
3ItmlFfZJJRh7OAlHcA/TZ5LAQ7SpTL87MkPjn1Du48so13VIgs2SkoygtTcn44FRzOrX/q69Rcm
NshLZ1CXTjUwPhvjm9m7u9IgJjv+6djcoGOW/pA92lrVqZn7KYQYiSE4dEbxXCaQKWpuLr16Qsdx
8EoYPoEfrv2oxMWj0ReOZ/6YFCdMxHEnqTzdWPq6c9RhXqfgL+s2sPcelJ87hIrP2hQzHhQKaHvO
F+CYb1WK2BIdUU7xddP7LqY2cfrk2eDUukNGEV4gd3Y+nFsD9MAy/a/hBQYKo8rS78Z1o0Pdb8vT
0CTpFlrGfmj9M3EhSF+oRSRaD1XH4ZrBMNwyYb2XY38yzebMLBXb4vCQ+PTg7lQgBFWbxGy4u6fZ
GTjK2Y5Dk+lslVE5MXbSqvdaTw561j8qw6idGrhAOjzgTR7tspIpbu0Z73piNAthVzclr0fqXAkP
A743HWWmhPRUuuGhBkuj5vaqm3V91AiLjUN32Ch17a2qMV96ZsjdEl1TnBmWAWN9Xm6xVdrDmeRR
nqg6+v7iW2oTJ+b3BonTyntgNa+JmXyvy3Dk7te3neT/YkaEF5K3vrHH6ltgUISM40lOH4OgGWQ8
6bkbLE0syqgwgNhafM1t2W4gPjHC3sV1/Mz//8H5XhaltwqoF1CmpehfeepC6VhWWcF7X/UPle68
F2l9c4fqERTCX+qxgk++Q3CWh6OU9FkOmNrE3gFHVUgNtk0o2UQeuIsmGyVLfhXU2fGNA0Zp3zW/
c5dSwBOb0CxRI89npZauiN3Zt72N+cPdYAxbh1+QCPJtxsDt28oXo4l+Ym4mqDzLfpur0NqQv4fl
u3CqGzlTVKNFfpbmRvN5cjKm467s7TKzxf1YfNcTF256v27cCEqdahbkMqA7Lab4GWWAYOdrb47+
DqDprsPRO/VQ0lZCwxoB6nUkVTi9XnjXW6O2iKPwVOQKqZVGdrRRqyVCZtt6sNQ1tDmL2UW3bIS9
1bo+wG2skESwyAedC+Owxs8/Me9KFqUBik7SHUOE156sGeG3QxG/h7mcTKfqvSEU/m5SOU2bKg7T
WxZhUwba0L1oY+gdqGws+4rscdeKtHXviKewKC9GQxAENtV8jGjVZXBdXarl6L2tk52wFJLA5cto
UAmuMpIjnnpX6N+Y/vUFiFUPiNET7gRzaitrpVh3xbkeVe0gsnbTCSVYyYRJWVHtcqExb6UmHImI
/14v1m44nqKMAcgPpVirRX0XuAS3ByqxCzCONE+p1l6qIFduv6R9uS7biilAHVwUjUl/J/K3AEBP
xoRReoESrZRBf7VreTbVepd56bCuNea7aZ3Y1IMMxEIpjix+d6kD43thHgKDUZOcQAc47KcHxyE3
LWTurfdORsorxS9Tui8gKNueGDg0LQeDRWkYMI3oA/2MYOUcduo56hrYHtq+CNJso1EesDP70uve
ROVhOlpIghQHuK5Fqd+qPnqCYcl0FB8qq24Ragj7XozGo2/EDyZjysZ1mm1Sjluv0O58nuSIRZdN
DkBGNOU6jqlGktgZR+VCl72xgkbJnhsw2SngxVQZVXO03FEebodW2zh1zayEYqNHZsGiUNKj2Zdv
fty+JRVYRTwuNPmQyqbhR4Pkz8+/6KH9FvXWe9Pm+PXrK0NNiy3m9+BlA8YKklW7HX6nJAtgX4iS
4plyNvLxKbScl9jpd6pu7GXIVFWp9SP2O8g9TDg6DQ9Eq3KbxfGnZiprqRY8MLCGaD1zY0mesGr3
vRTYBibfTcMkhy3ZU9S92g6VuLTOb6PvrcphNLdhrT175LBK6X0Nm4kRH4VHpYNIAdGOFIisP1oZ
uae5ToE7c59VXNwaPz9jeNTCvGofZUstpg4Qw+aOfUI4RqCdXzxkCBkW3jgcReOtotEiRYkuICZH
A58UYFZ3Y7nlg2Flr2VFVpmiOnjtQ0hT2yfPpLxseMgKLPexqzUmbNaKIRcEGo8EaLjmc0JAJ3IT
7MUso3wVarNSYKlKUkP7SD/bmkNmKL6BMTX3pvB30yMPXOA2isRamKFAm47Ux5fWVRrVvVX27hKs
kWU3oXULRRqXtLGrtYDT07kwH/v6oDegwQFwSqn8wMmBqEdqq4uuxEESXqru8K/twMvTVGNd6uwp
wTM2RlrBc23cNlrzkqmUwHBFmhTpWwVhd+XZTEqYKHaoVSYYED+pCNsJNRgoDjD79atv0tU2TWke
G8fBD6UgGTJhzMbQwskpaDb1qSvM+qTlUXOiADEC63XKDvpIt6iUot9nlVk8xKaSPLCsnl7PDXmF
/hGfIh6bto8XpB8G2rK01Gr76zAdlb5dE2soz3MTdABwCMv8+nmRuAtixnG3X1tjVTxQh5EP0MUe
CxXzjrnJIN71Xnrq7qPD1CslwHTDpw1XnxeikI5Kv9OV/dwPsnV/7SXx9dNV5w3akl2IoBLYmk82
t1V2VS9h2FnYuPzVlkbuUsPU5zz3wLtrgO0SU9C2ku5s9u2vDWu7q2uK7u6PdpO5AVY6HYDWX/01
aeNiYR7BSfX7z+aUaLX7AIbRfNG5Pc0HoqdC68JaZFPo0r/EZHo+SR/iVF509d28a3t5MmXAjeuo
j5snrwzSgy6pJYqga3hy1O6VDIRlivymXgqnP3Uqg+986lB61TKArLefd+PUi7cIG8zVx4UDvzuS
VUjRbHrbMsV1LtE+us5v5XrFDdTFPM3v1EVENo6+G1CQoHvXyGzHclpZzrsRytNT5+nPmVT4HKp6
NqRWPc7X0TiTUkYpj/OFLAGpTwrP38xH69haDnB6UdWk+XXeWKksN0nJTwurrDBcNnaO10WXVcv5
MIzm/MobRruSDGZG8alPFo0hrCtArc/rJNXQsx4QW4oU+qaujehMiT3c5F2fXoDgJ+ZAUVyxqHNW
eRC1DwmWmqsKV4XHoZT20kd988Tcq1wGnZ2+1FTf+N1Z3S0c8bNzUsv5InpLLFKlyb+ZZfFOqCxy
yVLc3DbOfvSFQDYYG29ihMieuvnPumdGkYGpgHDky1YtGDhG9eL3zGgW5ZFqFZTcDBca046hHxBN
zHSnpfeYb0OwkHeAiINRj/ItLZ2rA8P/e9TFX10Rlq8qawJmb5X3VQe7XSRxOmyiIiAaxdPklTB5
fDVThyFoClye24KkQFI5Kkx+Wimv8wEt0BwGCb9Yz7vzgTKiOBQHqcJ0h0t99CuCfm1DMVvNu/V0
gdzR3XXbuzjq/X4Psp5z6NPgaFYn83A5lo66UQwNF+Kpz3x9D0xw20ur/fio8wFR+c1WVGBac5f5
+r2iwvNvQ/D+XMJnQ5G+G9uEuEgg0DNpQdmukVZMJGgRnviZKeta6eNHTAyiZalZ9bcsVe51q+gC
MOLr6PrhT5lZrxC8vVtn6y4RyDWy2c5Jqap48qCI3Dg4euduWLy2/P4zHVzcaL90fvvFyrFyCa01
6gH+QWMyXoVT2F97W8+XQdCND54W5RvPzrDbyar2Dna/uyW12T8Ta1qtDJmoLzAKYwyTwotUkwcx
6vq9UWQYLRh2BzQBFtgkobznxgEoCvLkPmHptDXwWjgliZluG4lLSioAuLKkG06JZdRbQ8AqECbg
f2Nq2UlrBn2Ls01w0jzd3vJDcY5JghAgZ8DlV3YnIJ1sC6T9O8OKwyuzEaZ0mmP/CNI7fCXst5p1
+KKqg+Fh7hpZo0JV5q+ufVv90dVA5vygkvG9bWuL0bdJHmFPxUeyz7adj7cpbsuUM+Y2Cp7bVhZd
uO6IC10VpQrq53fXTK9IVo79ca1HY3edN8TLOksDO4nNvKtN/bQWJW5gFNa2YGgjuDumlo2rT7DX
I9l/nBfGFJVd3S/vAMHfRtL8MKqi0g/X/1IXHrY36JRYDbq7nBQVOJYdYmB0CVcDV+EVpJ1+Pbd1
uetfmd3D0cdxE0yIfnOb0xmrbsCead7rQj+7x6JsN+/NF0Kf5u1i0vOgM3ONeWOZlk9wM7+hzzb4
nCVQrq3vm9/9wD9WOtZ257mp8FyBpVu5y0si1Ps0rVeq3sGuoIBSb5TY5H9HHGS4Ro2IHlMZE2pZ
enV2eCxABJgaqU0my4/9SpYY8FHH/eg572KcT6lp2nxeYj6QW0F9toHU8Zx2sYHpqrPmD+puLtwL
JeVDcGP+fxoDy1Z3ikaJfz5x7jhv5gPoUIGDp5PHsYA+nnj2PpgWoDIsjfuW+s85yCS0FlwDv1E1
rAB5rPyiFxhVWCN6nLwBcDQc8S703LtGAcIbT1JPn9szx3vE7kN99KbprpTIYpSwob/ID3mBK5Q1
kDbtD0Ku5/YmZEXUNcUNFMfBnKgnXjUGuswsIme1sFMOlcPdtJhf1gPJpaJvsTK3lMPcVMYJR+f9
j5dz6+fx1kO4lmbKzz/a590/2izd1faZTNadSw2V3KvhEOrDr42qVteo4W8dTfjiWehYX7QY8YFa
JMU3QLs3yyzsV8URL7Wm1XvTNsytq8Xh2ssMXD/wgH8xcw34DIWH0F3G00DDl6lMoxuJl4QaM2DC
ylDWlTEcXFy2/CE2VrDCGf9Efz9Imb0PBaaeTaV/CaxKhUGau6zYO+Wuu+10rcVWVAW6X6idEez8
TLC0rpF2uXr2WnjaV/LJlQcMs/OD0LEZjJwRQkLfbGRWpLdWBUQblFTbKEi4vtn+kgtk6+bWlkFx
p8ky3agIxPZ5E2Qv7jDsKUaKV60zclRPvn/IwjZ+8M3g5/x2o+7yH5R9fnbyrL33A1CGfjph+hww
KMG0YriBwg7MLXaS32MsSU/zxhB9c5JmA73WcrE4UFilSwiSJ0OPzH4x90HLOb2Epo0Gzjz82v19
ibl7VhS3LEvz3eelUwNasKm09bqRSAP6ftzj2+Ldz3siQYDmtNjez7txCYsFeuq+c6t7B0Cw3ldU
QGCHqdEyl0p5G1pw1ViY8qszgltHfVq95ml2g+bR/SCi+dQwH32vWhtJlghIsM/HRe4iE1goLOSn
crQXoG/JehgybmBOcvsMnXiNTnkyl8sdicOcrhWLiGjp7bz7eSBJlYwcZHiWLeXuc/SitMSIGxhS
H107lN6mKqD4dr1d7UOjuZv35s3cxZr6zbtyUheZXUC9rHauUa8qe+Gi68pQqbNKbzFR0BFfraLp
8NynVHx1mabUREvLog+P1R8s6ZW7j1N0LV2WemCdPzrzf7rXSJawSsu5IhjiIr/f4+P8zs9K7ize
o4JScOiLutssa3jYD0GSiQd/WnJEaglX53ebWzX1KqEEBnUHSziUK/qlVF33KPW4PKJlubEmtp5U
ZFX4jdmXonKwlI3hkzvciMf5oIWr/QoeSLFTC3iCdWsUW+HAd01rI3iO/NxZFy3mCHrco6NC3kl4
TovUrc/spzGFZePlgfK+AV/z30XLlNQoa+sp41prCLLJsbeMcFXEKQIimAKPVDPXPde6GJZhPY6l
T+HU0VlhIrJjbY6pu2HW8WI+6hggnUPt+EfgeQxGoyi9Lyq7vHdgrAGhl9F36WR3pYitl9IoHDQV
AXYgYxbdCoUCwtTB+eeZYKkVRXU3/A5f5ONMmxFrWQyVfgFbouLuyPSpS1EoYeAZXWPfxzdKq3Mg
ktTZdoOtH2KeEdBhsgZEO86PjG/1dshU597k+1k7SWJc85T4u0hVnKd+sizCj3chpeluq8Yfh0U2
ZTA0zqCdgDpTCpe4bk1NAgb/qZg2H/3q0szJtlB+nTEfqYeBhOTO9IkgRNwOxr2Gkdg82EYTPhY2
nhURRm/reXfe0MF07OaBmf2kAsJ46LPD3EYHzaQcSAWk2/teY5JM2wYHW6TlqQu7bJ1kaf2iR/GP
+V+tGT8jqwvfYu5ViukDQRfTOS5WRQdzOid1qCmUsVm9jMYEH3T+uyk+zhFeqi10N/t1jrThpSSp
OCCp8g5aPXgHIE/wrU4HkJCxCDYJz4aSNGwOifnQny+ZBBsrpYk2aS+zhpACEx0fqbqLir8el2dy
1IcAE4aFpbpsxdTwuanTiABgWK9PI0LaddOTuF5FvXHMhZ6sIytWbojkzx134ZsVtRez6owbugUB
LF79R1c/a87z1NUM+0vhRb+6/nFVc1TJWM9lQhnxVS+F8az6ZfEUtH/bidpXrbX1jyOa97cjf55T
eEW3rUofEsooW5LFK7XnGYviH0BUNdfzy0TDECCaNoUX4zDpnlV8uw5lMq3X5pcCD1qFTNV/ts77
OMOXd6NBydoblDthBQckI+Y2BSq+A5VX7uZ2hO8UT+dGLetdfJGn3oB+nljMvRpba6zd3KGaW+eX
80a6FliZ08SLAueMX/3nI4MWfGu8MjwMjPOXgJ/GLu0pzGmZFBdfaOIyv2IW+lIDpt59tvd+oO1c
A+B+PvWffWGb/upb4927wOOgwXbYDU7zxsLok/soM9eOzPAuqRu03/PLzz7VANzxZ5/5sK1amLW0
BMtE0AyDJwXz94MQtUp9enqpKzC+5lfzpgp4dkFPChefba3uDvL0uZ/YY7KJM3zM5pOROOLU9Md1
KFcC0lSVzXDlgpH97RpMnJylGHoVfk2BVgu7vtaLLhgZiEughuIi08FBI+4bK2/Qs78f2NUtBn6f
rYVhOCuQVmM1nzhvsFYWl2pXTj3nhqqDH2Yz5dii08hImrmNwI0nwhDkYt5FypRvKwOnpXlXN5GM
Kmg1j/NuZEcrHpD6U+Hp+iXJzKe5uYvwbq1NMuTiQQy3SgPqZQnh7OejiqWeSdIcrwRlm4+VGD8u
7aVmc+jipsBPiZNAPIY1vkKsR6ePpaW4CeaWYtx35CrddJ9kkv/8tOb0aZmGhRuQpP72+WnnSyZ8
2qzCoFmi0t/OTugZj4tNnQfwoiez9A939MlP/XNXViFKNA8KzXx0PjD2KSP7vJ+q4muqpWI37w2Z
PDBUIvFJtbUXM9dFFhhFF7zd+lVFPXvdV84AlSnMlj5GBfc5UyGik3wL+KHEPmvu/XGiY4Rwp6U7
5XpEF0upogt8s4ClRXdNyL84YiB/aJTevak6bz94Paojz7vINnmupmbhobMpE+D0ukncW18b8ZJC
fHScj9Z2TCbGkLwEGuzp2iRip+8U91YiGtuIMu4381m63lGObOL43lNS72WMj/NbukqrHnF6BQGc
3sqPY4DcUijbeXdIhq8jubN4WFXFUxX46/ktvRpsTBtJvm7aVH8xUY0lkXuqUwPEQ1URFxNkdSIp
2zl10gJ7iTXbhxdqPg5DamI39Ptwr8Bh+DxlHMeBQRSLfYtHq2GhOgnbxyBs2keCligdppBD/YBd
LG8IkOmG188eWuM/d7GRnub+pJ5UW6NFaDnvltMFJxR3utZ8Tldm1hJPEW/rGda2boby3Av09kwA
oNqXCr9WFZPMxrCDt/DahG3+RoZTBk8wmLIGTNS2Y+0i9O/iZ8uuvnuGIt4SX4f+Yssvhm7JdY0z
4ZFqpH0qRk2SgeQ532JFruau0gXn0zvVfRhTsuEGNeJJYpXdw1h47WJ+PxuRYtra8tUvoCoqsmcy
piTWoUJUuc4j271BHDjNXetY/9q6KhpE3db4UFR05r8h9zu5dFhH/fU3JKyhPv6GPGNONf8NJaqh
50jI79B3240vE3OTqsm4gxyQrXSMPZ7n3bZMxEoPVf3ZrKtfR0cvMP62qya63AEaZRvUzuAkhhK/
qOSkr9RBLe8hw3d7qSXVDttkfESVKF05+OZ9GYb2BgXa/OlWhypVxvdaMkxgQh4jKOfs0fPL+4p6
Zt5guNAZ4rXLZLjFLyvD/i7tiiOVOSKjpld/7DaYPBMzbNZL1gH0lrIbUEcQA+3XmX2fasba75Xo
CGzkLlPqruu5Xbo6XCCEzuJoWPk6rzsiI4KGMwwvIvjF692PC3R7wzFJ1dKmeD3HUY+mCRd02pNx
AIsnL4ePg20ZauuybHEkmA7MXeajXqvnBwAEXPRjACqcwDZpGVgnk/rmyZ42826YdvZhJFxy3pvb
5x5aBn4E6OPgTC1ipO/TuV1OxlFoZZuQ1JvlbMCO0vW5wOj/MQogTFYaPIvZCN0Zq2fbc5NH4PTw
o71InWWj6dU33DZQm7dvuI3zDIP+cg0K098FWAdt3TAVj0kHyFEravtmdOoSA+jmVcW1aYWNo3aP
dSoJaE0abXqpVC+lqj0HZdJhqUNQ1iC8mxWToRJrTnJsCtmRAWIMuPYPwYU1BmJsEVyRlXdHQ6/t
qzVtTB3eopVfhziyJ0ex5gQF84D+D65laSblXh+ZVnz2b6oq2qg1S7a5bT6tDWHhD1GTbefd+YAa
le/Y1lt3n90cmFROlWdnxJv2NZV+dXZbZfnZAWcZpmbx8OPzMpXhyG09IuqbT5oPNE3Ur5I09JFc
cKG5TatFT9h1lO3n3Tb37Y2ICtgQKtk4XmDdXJZ0h86DBDDvVsMQrnGqUXfzrpPkzzVw1wUxlf+I
Qn1T1Y11K4YAAZv3oPWxeQK6wII/UH9Cw1K3cVmwpJnb5k0UieqI5grZMn3VMTc2/lgW+7oVX+EC
Iz33fH2lqW780A3Cupj694baAsIZ4ir22JgheZ0O5mWePKhmpK5U0KH13PZxwC++GoOuHeY9rBSt
iye+z93nlsjS1D2T1r9fJ05zFVZEraxLp20RktbV1wAN1cc1WFxA15bjV8Qv7rL0QKZjoH9tGoAi
/F4fP/d8/2NvHqt6XC4+j7X/2Pt93jzI/e45nwfm1D3qHVj1NAD+7vnxftOxyXDn/3Ge1wewH4Nu
H3RDckLZmJysxH9osqHdYceSnD7b51cfbbIHMOtgNtD9s1mUjPSLeb8a2x9pADGffIaTn1n5aX41
byo54Kmipw0BYn8d8DU16v+2bzrRLleD7C7uyKH8uMznFdpKGdZaPHn3TdefN/O1mBS0i3//63/+
n//9o/9fwXt+ydMhyMW/UCtecvy0qv/6t639+1/FR/P+7b/+7cBu9GzPdHVDVRGRWprN8R+vD5EI
6K39D6HWoR/3hfdDjXXL/tb7PXqFaenVrkpZq88WvO7nAQEar+fFGnUxrz/rdoJSHOrFV3+aMofT
NDqbJtTIzJ48Sn93yTzXFnrb8oCBXjt3mTduJt2lKOH7yoUSdR4TFUIC0k0QJ+Z9OVrGxyYbtXuT
ofUObJjvGrck8x5WfrFVtKBZfPabD4C5EaCZR1gmFxFFUUvspHC7kyWy/jS/Mn6/mnrgnCKYxsE7
DVmanHxd29dRk1+LCCqtbw5/2/OEurdCb9j899+85f35zTumYdum61mG6+iG6/7zm4+sAR5fEDlv
JTGuJ1vP8vuuUdN70i2m16i3K/CNqUWurYFkMmgbPdYh0+ZXc1x62AbKyj8pgJurzFQtDG/66upF
TomFAm29b1vQSdU2RNX3137RlD9kWjakz4QvErr+OQINf1H1lzSpm2cD0dRDApd7bnWbOj5pPhLD
eTfVAFV6Q8E8fzrHQnuwDtKqRLzfWC9wLdLl6Ij0MB8VefK36/fF366vGOq+a0qElr5G6qnv15h1
VO2J6vN//0V7xn980bamcp87pqsh+TLNf37RjStcJqyBeKci0uEXw/c3f8NB5vGlWlhZIOzDLW/+
jj8Pdzm2qJUQdx/9wqpBKYyP6F1ojuWRsg562IQbLrOHhtDMqbF1J/7w/NL3zemlo/9f5q6uN20Y
iv6Vqe/N/G1H2nhoYWulDTGah/UpilgE2fJF4mSEX7+Tj9KFdggJaeqjsX2JDzfH5ur63GFULlVY
b3Hu2q5z9x6aVXxWG7sPrL1pSsTD9ygQ84kkrLqvEmE86dNF15/gXw4i5izHTU5fzQvIG9+WtdkH
fvnL2yHG7IEDjgzGSD9YEpcj0fB2F0O3dC93i1rrzZfqd/61a0EksFkMn9cL1HmGAl+dp/5NzaH8
iDQXPvXF8xBMtSLtp7JrUUz3OJ/cZT+R5bGBdAgk7KPdkvhbr9lRigJvNWJJxrZrWV9/13rWVJI8
Eqj/3yFZSPVN1UTzFHdYH7hBkaAokwkKpmL2a1bb6QWHFkLnGu9H9Fd2dLjK8qaI1ht71Jx8DrN5
kITlh3bWYdRk3MSkweg0sMGoMUttZJtvVVg0y7CsYnu6t/96kHNrqGNlL3th4qxBTyz/uqF3Yfdc
XpOHH68CCGkh3ooqrdHKXg1dLf8zZhR46bBjHGx16zllIw6w7OoHjAvqSCRMES6YIJoxhS0Efrce
unHTwDEUQR+G3YUrTVuiwxf+hee/YDi9wie0+x/78OQjOE+toAeoRYEK1+hLUWAOOEZJLQShRkoB
gyMUuCOxxYKJuKRSMfnmQFCU4XBwkStw4wjcsmSuVsoIqQmoeASCcTjudRtgYAzqZdDe996QK2jF
4b6XguC68AAc9SXhLmQYxiDgXXDgHgavHmiUKtGj/v9BWGUVsibAWpBxSkes0G6R52BwZOGZE7gL
b+dSUmE4lQIOMcYAnAA34ASV+rArEzGQ0FkYnDFooOtVHAbF5A8AAAD//w==</cx:binary>
              </cx:geoCache>
            </cx:geography>
          </cx:layoutPr>
        </cx:series>
      </cx:plotAreaRegion>
    </cx:plotArea>
    <cx:legend pos="t" align="ctr" overlay="0">
      <cx:txPr>
        <a:bodyPr vertOverflow="overflow" horzOverflow="overflow" wrap="square" lIns="0" tIns="0" rIns="0" bIns="0"/>
        <a:lstStyle/>
        <a:p>
          <a:pPr algn="ctr" rtl="0">
            <a:defRPr sz="2200" b="0" i="0">
              <a:solidFill>
                <a:schemeClr val="tx1"/>
              </a:solidFill>
              <a:latin typeface="Calibri" panose="020F0502020204030204" pitchFamily="34" charset="0"/>
              <a:ea typeface="Calibri" panose="020F0502020204030204" pitchFamily="34" charset="0"/>
              <a:cs typeface="Calibri" panose="020F0502020204030204" pitchFamily="34" charset="0"/>
            </a:defRPr>
          </a:pPr>
          <a:endParaRPr lang="en-US" sz="2200">
            <a:solidFill>
              <a:schemeClr val="tx1"/>
            </a:solidFill>
          </a:endParaRPr>
        </a:p>
      </cx:txPr>
    </cx:legend>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4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dk1">
            <a:lumMod val="50000"/>
            <a:lumOff val="50000"/>
          </a:scheme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4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dk1">
            <a:lumMod val="50000"/>
            <a:lumOff val="50000"/>
          </a:scheme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microsoft.com/office/2014/relationships/chartEx" Target="../charts/chartEx1.xml"/></Relationships>
</file>

<file path=xl/drawings/_rels/drawing8.xml.rels><?xml version="1.0" encoding="UTF-8" standalone="yes"?>
<Relationships xmlns="http://schemas.openxmlformats.org/package/2006/relationships"><Relationship Id="rId8" Type="http://schemas.openxmlformats.org/officeDocument/2006/relationships/image" Target="../media/image3.svg"/><Relationship Id="rId13" Type="http://schemas.openxmlformats.org/officeDocument/2006/relationships/image" Target="../media/image8.png"/><Relationship Id="rId18" Type="http://schemas.openxmlformats.org/officeDocument/2006/relationships/image" Target="../media/image13.svg"/><Relationship Id="rId3" Type="http://schemas.openxmlformats.org/officeDocument/2006/relationships/chart" Target="../charts/chart7.xml"/><Relationship Id="rId7" Type="http://schemas.openxmlformats.org/officeDocument/2006/relationships/image" Target="../media/image2.png"/><Relationship Id="rId12" Type="http://schemas.openxmlformats.org/officeDocument/2006/relationships/image" Target="../media/image7.svg"/><Relationship Id="rId17" Type="http://schemas.openxmlformats.org/officeDocument/2006/relationships/image" Target="../media/image12.png"/><Relationship Id="rId2" Type="http://schemas.microsoft.com/office/2014/relationships/chartEx" Target="../charts/chartEx2.xml"/><Relationship Id="rId16" Type="http://schemas.openxmlformats.org/officeDocument/2006/relationships/image" Target="../media/image11.svg"/><Relationship Id="rId20" Type="http://schemas.openxmlformats.org/officeDocument/2006/relationships/image" Target="../media/image15.svg"/><Relationship Id="rId1" Type="http://schemas.openxmlformats.org/officeDocument/2006/relationships/chart" Target="../charts/chart6.xml"/><Relationship Id="rId6" Type="http://schemas.openxmlformats.org/officeDocument/2006/relationships/chart" Target="../charts/chart10.xml"/><Relationship Id="rId11" Type="http://schemas.openxmlformats.org/officeDocument/2006/relationships/image" Target="../media/image6.png"/><Relationship Id="rId5" Type="http://schemas.openxmlformats.org/officeDocument/2006/relationships/chart" Target="../charts/chart9.xml"/><Relationship Id="rId15" Type="http://schemas.openxmlformats.org/officeDocument/2006/relationships/image" Target="../media/image10.png"/><Relationship Id="rId10" Type="http://schemas.openxmlformats.org/officeDocument/2006/relationships/image" Target="../media/image5.svg"/><Relationship Id="rId19" Type="http://schemas.openxmlformats.org/officeDocument/2006/relationships/image" Target="../media/image14.png"/><Relationship Id="rId4" Type="http://schemas.openxmlformats.org/officeDocument/2006/relationships/chart" Target="../charts/chart8.xml"/><Relationship Id="rId9" Type="http://schemas.openxmlformats.org/officeDocument/2006/relationships/image" Target="../media/image4.png"/><Relationship Id="rId14"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xdr:from>
      <xdr:col>12</xdr:col>
      <xdr:colOff>0</xdr:colOff>
      <xdr:row>11</xdr:row>
      <xdr:rowOff>0</xdr:rowOff>
    </xdr:from>
    <xdr:to>
      <xdr:col>20</xdr:col>
      <xdr:colOff>139700</xdr:colOff>
      <xdr:row>33</xdr:row>
      <xdr:rowOff>12699</xdr:rowOff>
    </xdr:to>
    <xdr:grpSp>
      <xdr:nvGrpSpPr>
        <xdr:cNvPr id="2" name="Group 1">
          <a:extLst>
            <a:ext uri="{FF2B5EF4-FFF2-40B4-BE49-F238E27FC236}">
              <a16:creationId xmlns:a16="http://schemas.microsoft.com/office/drawing/2014/main" id="{AE15DA7B-B626-8B46-A08E-889E29E7725B}"/>
            </a:ext>
          </a:extLst>
        </xdr:cNvPr>
        <xdr:cNvGrpSpPr/>
      </xdr:nvGrpSpPr>
      <xdr:grpSpPr>
        <a:xfrm>
          <a:off x="9943830" y="1981560"/>
          <a:ext cx="6768920" cy="3975820"/>
          <a:chOff x="4749800" y="304800"/>
          <a:chExt cx="8102600" cy="3924300"/>
        </a:xfrm>
      </xdr:grpSpPr>
      <xdr:pic>
        <xdr:nvPicPr>
          <xdr:cNvPr id="3" name="Picture 2" descr="Excel Pivot Table Areas Diagraml">
            <a:extLst>
              <a:ext uri="{FF2B5EF4-FFF2-40B4-BE49-F238E27FC236}">
                <a16:creationId xmlns:a16="http://schemas.microsoft.com/office/drawing/2014/main" id="{46670CA8-2191-CA4E-B9AA-2B4CA5CFE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9800" y="304800"/>
            <a:ext cx="8102600" cy="39243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D1908490-A692-5C40-9B95-C7301BCD34F3}"/>
              </a:ext>
            </a:extLst>
          </xdr:cNvPr>
          <xdr:cNvSpPr txBox="1"/>
        </xdr:nvSpPr>
        <xdr:spPr>
          <a:xfrm>
            <a:off x="8978900" y="3873500"/>
            <a:ext cx="38227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https://www.excelcampus.com/pivot-tables/pivot-tables-work/</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330200</xdr:colOff>
      <xdr:row>4</xdr:row>
      <xdr:rowOff>139700</xdr:rowOff>
    </xdr:from>
    <xdr:to>
      <xdr:col>15</xdr:col>
      <xdr:colOff>266700</xdr:colOff>
      <xdr:row>24</xdr:row>
      <xdr:rowOff>114300</xdr:rowOff>
    </xdr:to>
    <xdr:graphicFrame macro="">
      <xdr:nvGraphicFramePr>
        <xdr:cNvPr id="2" name="Chart 1">
          <a:extLst>
            <a:ext uri="{FF2B5EF4-FFF2-40B4-BE49-F238E27FC236}">
              <a16:creationId xmlns:a16="http://schemas.microsoft.com/office/drawing/2014/main" id="{6AE62A3B-8A49-1C4D-8902-CE9EA0AC42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330200</xdr:colOff>
      <xdr:row>4</xdr:row>
      <xdr:rowOff>139700</xdr:rowOff>
    </xdr:from>
    <xdr:to>
      <xdr:col>14</xdr:col>
      <xdr:colOff>279400</xdr:colOff>
      <xdr:row>35</xdr:row>
      <xdr:rowOff>38100</xdr:rowOff>
    </xdr:to>
    <xdr:graphicFrame macro="">
      <xdr:nvGraphicFramePr>
        <xdr:cNvPr id="2" name="Chart 1">
          <a:extLst>
            <a:ext uri="{FF2B5EF4-FFF2-40B4-BE49-F238E27FC236}">
              <a16:creationId xmlns:a16="http://schemas.microsoft.com/office/drawing/2014/main" id="{9F7083BA-F863-E544-AED2-502966B940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330200</xdr:colOff>
      <xdr:row>4</xdr:row>
      <xdr:rowOff>139700</xdr:rowOff>
    </xdr:from>
    <xdr:to>
      <xdr:col>14</xdr:col>
      <xdr:colOff>762000</xdr:colOff>
      <xdr:row>35</xdr:row>
      <xdr:rowOff>38100</xdr:rowOff>
    </xdr:to>
    <xdr:graphicFrame macro="">
      <xdr:nvGraphicFramePr>
        <xdr:cNvPr id="2" name="Chart 1">
          <a:extLst>
            <a:ext uri="{FF2B5EF4-FFF2-40B4-BE49-F238E27FC236}">
              <a16:creationId xmlns:a16="http://schemas.microsoft.com/office/drawing/2014/main" id="{E5BB7878-48F8-3545-A6E9-3449350A5F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330200</xdr:colOff>
      <xdr:row>4</xdr:row>
      <xdr:rowOff>139700</xdr:rowOff>
    </xdr:from>
    <xdr:to>
      <xdr:col>14</xdr:col>
      <xdr:colOff>762000</xdr:colOff>
      <xdr:row>35</xdr:row>
      <xdr:rowOff>38100</xdr:rowOff>
    </xdr:to>
    <xdr:graphicFrame macro="">
      <xdr:nvGraphicFramePr>
        <xdr:cNvPr id="2" name="Chart 1">
          <a:extLst>
            <a:ext uri="{FF2B5EF4-FFF2-40B4-BE49-F238E27FC236}">
              <a16:creationId xmlns:a16="http://schemas.microsoft.com/office/drawing/2014/main" id="{CECDF227-5E90-2C47-B89F-F13E5098A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330200</xdr:colOff>
      <xdr:row>4</xdr:row>
      <xdr:rowOff>139700</xdr:rowOff>
    </xdr:from>
    <xdr:to>
      <xdr:col>14</xdr:col>
      <xdr:colOff>762000</xdr:colOff>
      <xdr:row>35</xdr:row>
      <xdr:rowOff>38100</xdr:rowOff>
    </xdr:to>
    <xdr:graphicFrame macro="">
      <xdr:nvGraphicFramePr>
        <xdr:cNvPr id="2" name="Chart 1">
          <a:extLst>
            <a:ext uri="{FF2B5EF4-FFF2-40B4-BE49-F238E27FC236}">
              <a16:creationId xmlns:a16="http://schemas.microsoft.com/office/drawing/2014/main" id="{0ECA7630-3D43-D440-8568-4258D73ED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876300</xdr:colOff>
      <xdr:row>2</xdr:row>
      <xdr:rowOff>38100</xdr:rowOff>
    </xdr:from>
    <xdr:to>
      <xdr:col>11</xdr:col>
      <xdr:colOff>685800</xdr:colOff>
      <xdr:row>21</xdr:row>
      <xdr:rowOff>165100</xdr:rowOff>
    </xdr:to>
    <mc:AlternateContent xmlns:mc="http://schemas.openxmlformats.org/markup-compatibility/2006">
      <mc:Choice xmlns:cx4="http://schemas.microsoft.com/office/drawing/2016/5/10/chartex" Requires="cx4">
        <xdr:graphicFrame macro="">
          <xdr:nvGraphicFramePr>
            <xdr:cNvPr id="3" name="Chart 2">
              <a:extLst>
                <a:ext uri="{FF2B5EF4-FFF2-40B4-BE49-F238E27FC236}">
                  <a16:creationId xmlns:a16="http://schemas.microsoft.com/office/drawing/2014/main" id="{4FBB46F8-A63B-5946-9362-73EFF3C96A7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4826000" y="393700"/>
              <a:ext cx="6477000" cy="3505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169332</xdr:colOff>
      <xdr:row>5</xdr:row>
      <xdr:rowOff>135467</xdr:rowOff>
    </xdr:from>
    <xdr:to>
      <xdr:col>16</xdr:col>
      <xdr:colOff>33866</xdr:colOff>
      <xdr:row>29</xdr:row>
      <xdr:rowOff>67734</xdr:rowOff>
    </xdr:to>
    <xdr:sp macro="" textlink="">
      <xdr:nvSpPr>
        <xdr:cNvPr id="29" name="Rectangle 28">
          <a:extLst>
            <a:ext uri="{FF2B5EF4-FFF2-40B4-BE49-F238E27FC236}">
              <a16:creationId xmlns:a16="http://schemas.microsoft.com/office/drawing/2014/main" id="{40FABE41-20D8-4442-B18D-5435BCB64BEB}"/>
            </a:ext>
          </a:extLst>
        </xdr:cNvPr>
        <xdr:cNvSpPr/>
      </xdr:nvSpPr>
      <xdr:spPr>
        <a:xfrm>
          <a:off x="169332" y="1066800"/>
          <a:ext cx="13140267" cy="4402667"/>
        </a:xfrm>
        <a:prstGeom prst="rect">
          <a:avLst/>
        </a:prstGeom>
        <a:solidFill>
          <a:schemeClr val="bg1"/>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101600</xdr:colOff>
      <xdr:row>5</xdr:row>
      <xdr:rowOff>135466</xdr:rowOff>
    </xdr:from>
    <xdr:to>
      <xdr:col>23</xdr:col>
      <xdr:colOff>626534</xdr:colOff>
      <xdr:row>56</xdr:row>
      <xdr:rowOff>50800</xdr:rowOff>
    </xdr:to>
    <xdr:sp macro="" textlink="">
      <xdr:nvSpPr>
        <xdr:cNvPr id="30" name="Rectangle 29">
          <a:extLst>
            <a:ext uri="{FF2B5EF4-FFF2-40B4-BE49-F238E27FC236}">
              <a16:creationId xmlns:a16="http://schemas.microsoft.com/office/drawing/2014/main" id="{97EE80D0-9989-6F47-AED1-7F7913F67EDD}"/>
            </a:ext>
          </a:extLst>
        </xdr:cNvPr>
        <xdr:cNvSpPr/>
      </xdr:nvSpPr>
      <xdr:spPr>
        <a:xfrm>
          <a:off x="13377333" y="1066799"/>
          <a:ext cx="6333068" cy="9414934"/>
        </a:xfrm>
        <a:prstGeom prst="rect">
          <a:avLst/>
        </a:prstGeom>
        <a:solidFill>
          <a:schemeClr val="bg1"/>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186265</xdr:colOff>
      <xdr:row>29</xdr:row>
      <xdr:rowOff>135466</xdr:rowOff>
    </xdr:from>
    <xdr:to>
      <xdr:col>16</xdr:col>
      <xdr:colOff>16933</xdr:colOff>
      <xdr:row>56</xdr:row>
      <xdr:rowOff>50800</xdr:rowOff>
    </xdr:to>
    <xdr:sp macro="" textlink="">
      <xdr:nvSpPr>
        <xdr:cNvPr id="32" name="Rectangle 31">
          <a:extLst>
            <a:ext uri="{FF2B5EF4-FFF2-40B4-BE49-F238E27FC236}">
              <a16:creationId xmlns:a16="http://schemas.microsoft.com/office/drawing/2014/main" id="{842F5D67-4915-E044-9B4A-20AFD7FC4C8D}"/>
            </a:ext>
          </a:extLst>
        </xdr:cNvPr>
        <xdr:cNvSpPr/>
      </xdr:nvSpPr>
      <xdr:spPr>
        <a:xfrm>
          <a:off x="186265" y="5537199"/>
          <a:ext cx="13106401" cy="4944534"/>
        </a:xfrm>
        <a:prstGeom prst="rect">
          <a:avLst/>
        </a:prstGeom>
        <a:solidFill>
          <a:schemeClr val="bg1"/>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761998</xdr:colOff>
      <xdr:row>57</xdr:row>
      <xdr:rowOff>84666</xdr:rowOff>
    </xdr:from>
    <xdr:to>
      <xdr:col>19</xdr:col>
      <xdr:colOff>745067</xdr:colOff>
      <xdr:row>66</xdr:row>
      <xdr:rowOff>118534</xdr:rowOff>
    </xdr:to>
    <xdr:sp macro="" textlink="">
      <xdr:nvSpPr>
        <xdr:cNvPr id="33" name="Rectangle 32">
          <a:extLst>
            <a:ext uri="{FF2B5EF4-FFF2-40B4-BE49-F238E27FC236}">
              <a16:creationId xmlns:a16="http://schemas.microsoft.com/office/drawing/2014/main" id="{2FA89B0C-5EE0-9444-BAF7-119F1D2FA190}"/>
            </a:ext>
          </a:extLst>
        </xdr:cNvPr>
        <xdr:cNvSpPr/>
      </xdr:nvSpPr>
      <xdr:spPr>
        <a:xfrm>
          <a:off x="2421465" y="10701866"/>
          <a:ext cx="14088535" cy="1710268"/>
        </a:xfrm>
        <a:prstGeom prst="rect">
          <a:avLst/>
        </a:prstGeom>
        <a:solidFill>
          <a:schemeClr val="bg1"/>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190500</xdr:colOff>
      <xdr:row>1</xdr:row>
      <xdr:rowOff>50800</xdr:rowOff>
    </xdr:from>
    <xdr:to>
      <xdr:col>14</xdr:col>
      <xdr:colOff>381000</xdr:colOff>
      <xdr:row>4</xdr:row>
      <xdr:rowOff>165100</xdr:rowOff>
    </xdr:to>
    <xdr:sp macro="" textlink="">
      <xdr:nvSpPr>
        <xdr:cNvPr id="2" name="TextBox 1">
          <a:extLst>
            <a:ext uri="{FF2B5EF4-FFF2-40B4-BE49-F238E27FC236}">
              <a16:creationId xmlns:a16="http://schemas.microsoft.com/office/drawing/2014/main" id="{A034E5AF-653D-5B40-965E-E54DCB30092C}"/>
            </a:ext>
          </a:extLst>
        </xdr:cNvPr>
        <xdr:cNvSpPr txBox="1"/>
      </xdr:nvSpPr>
      <xdr:spPr>
        <a:xfrm>
          <a:off x="5143500" y="228600"/>
          <a:ext cx="6794500" cy="647700"/>
        </a:xfrm>
        <a:prstGeom prst="rect">
          <a:avLst/>
        </a:prstGeom>
        <a:solidFill>
          <a:schemeClr val="lt1"/>
        </a:solidFill>
        <a:ln w="3810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b="1"/>
            <a:t>Grant</a:t>
          </a:r>
          <a:r>
            <a:rPr lang="en-US" sz="3600" b="1" baseline="0"/>
            <a:t> Expenditures Dashboard</a:t>
          </a:r>
          <a:endParaRPr lang="en-US" sz="3600" b="1"/>
        </a:p>
      </xdr:txBody>
    </xdr:sp>
    <xdr:clientData/>
  </xdr:twoCellAnchor>
  <xdr:twoCellAnchor>
    <xdr:from>
      <xdr:col>1</xdr:col>
      <xdr:colOff>271227</xdr:colOff>
      <xdr:row>6</xdr:row>
      <xdr:rowOff>114300</xdr:rowOff>
    </xdr:from>
    <xdr:to>
      <xdr:col>6</xdr:col>
      <xdr:colOff>283927</xdr:colOff>
      <xdr:row>9</xdr:row>
      <xdr:rowOff>38100</xdr:rowOff>
    </xdr:to>
    <xdr:sp macro="" textlink="">
      <xdr:nvSpPr>
        <xdr:cNvPr id="3" name="TextBox 2">
          <a:extLst>
            <a:ext uri="{FF2B5EF4-FFF2-40B4-BE49-F238E27FC236}">
              <a16:creationId xmlns:a16="http://schemas.microsoft.com/office/drawing/2014/main" id="{A22FA2B3-C288-CF4D-AC16-C2D1EB70BC8E}"/>
            </a:ext>
          </a:extLst>
        </xdr:cNvPr>
        <xdr:cNvSpPr txBox="1"/>
      </xdr:nvSpPr>
      <xdr:spPr>
        <a:xfrm>
          <a:off x="1103296" y="1165334"/>
          <a:ext cx="4173045" cy="449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1"/>
            <a:t>Spending History</a:t>
          </a:r>
        </a:p>
      </xdr:txBody>
    </xdr:sp>
    <xdr:clientData/>
  </xdr:twoCellAnchor>
  <xdr:twoCellAnchor>
    <xdr:from>
      <xdr:col>17</xdr:col>
      <xdr:colOff>115616</xdr:colOff>
      <xdr:row>30</xdr:row>
      <xdr:rowOff>104200</xdr:rowOff>
    </xdr:from>
    <xdr:to>
      <xdr:col>22</xdr:col>
      <xdr:colOff>400800</xdr:colOff>
      <xdr:row>33</xdr:row>
      <xdr:rowOff>28001</xdr:rowOff>
    </xdr:to>
    <xdr:sp macro="" textlink="">
      <xdr:nvSpPr>
        <xdr:cNvPr id="9" name="TextBox 8">
          <a:extLst>
            <a:ext uri="{FF2B5EF4-FFF2-40B4-BE49-F238E27FC236}">
              <a16:creationId xmlns:a16="http://schemas.microsoft.com/office/drawing/2014/main" id="{6F14EF61-A584-2C49-8BEF-02D1965D22A5}"/>
            </a:ext>
          </a:extLst>
        </xdr:cNvPr>
        <xdr:cNvSpPr txBox="1"/>
      </xdr:nvSpPr>
      <xdr:spPr>
        <a:xfrm>
          <a:off x="14260788" y="5359372"/>
          <a:ext cx="4445529" cy="449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1"/>
            <a:t>Top 10 Vendors</a:t>
          </a:r>
        </a:p>
      </xdr:txBody>
    </xdr:sp>
    <xdr:clientData/>
  </xdr:twoCellAnchor>
  <xdr:twoCellAnchor>
    <xdr:from>
      <xdr:col>9</xdr:col>
      <xdr:colOff>539346</xdr:colOff>
      <xdr:row>30</xdr:row>
      <xdr:rowOff>104200</xdr:rowOff>
    </xdr:from>
    <xdr:to>
      <xdr:col>15</xdr:col>
      <xdr:colOff>264142</xdr:colOff>
      <xdr:row>33</xdr:row>
      <xdr:rowOff>22186</xdr:rowOff>
    </xdr:to>
    <xdr:sp macro="" textlink="">
      <xdr:nvSpPr>
        <xdr:cNvPr id="10" name="TextBox 9">
          <a:extLst>
            <a:ext uri="{FF2B5EF4-FFF2-40B4-BE49-F238E27FC236}">
              <a16:creationId xmlns:a16="http://schemas.microsoft.com/office/drawing/2014/main" id="{75F0185A-9C22-1844-86E0-E5A033E75DEB}"/>
            </a:ext>
          </a:extLst>
        </xdr:cNvPr>
        <xdr:cNvSpPr txBox="1"/>
      </xdr:nvSpPr>
      <xdr:spPr>
        <a:xfrm>
          <a:off x="8027967" y="5359372"/>
          <a:ext cx="4717209" cy="443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1"/>
            <a:t>Project</a:t>
          </a:r>
          <a:r>
            <a:rPr lang="en-US" sz="2400" b="1" baseline="0"/>
            <a:t> Totals</a:t>
          </a:r>
          <a:endParaRPr lang="en-US" sz="2400" b="1"/>
        </a:p>
      </xdr:txBody>
    </xdr:sp>
    <xdr:clientData/>
  </xdr:twoCellAnchor>
  <xdr:twoCellAnchor>
    <xdr:from>
      <xdr:col>17</xdr:col>
      <xdr:colOff>144811</xdr:colOff>
      <xdr:row>6</xdr:row>
      <xdr:rowOff>70507</xdr:rowOff>
    </xdr:from>
    <xdr:to>
      <xdr:col>22</xdr:col>
      <xdr:colOff>429995</xdr:colOff>
      <xdr:row>8</xdr:row>
      <xdr:rowOff>169480</xdr:rowOff>
    </xdr:to>
    <xdr:sp macro="" textlink="">
      <xdr:nvSpPr>
        <xdr:cNvPr id="11" name="TextBox 10">
          <a:extLst>
            <a:ext uri="{FF2B5EF4-FFF2-40B4-BE49-F238E27FC236}">
              <a16:creationId xmlns:a16="http://schemas.microsoft.com/office/drawing/2014/main" id="{EFD71108-39BF-444E-8D16-770161664853}"/>
            </a:ext>
          </a:extLst>
        </xdr:cNvPr>
        <xdr:cNvSpPr txBox="1"/>
      </xdr:nvSpPr>
      <xdr:spPr>
        <a:xfrm>
          <a:off x="14289983" y="1121541"/>
          <a:ext cx="4445529" cy="449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1"/>
            <a:t>Expense Purposes</a:t>
          </a:r>
        </a:p>
      </xdr:txBody>
    </xdr:sp>
    <xdr:clientData/>
  </xdr:twoCellAnchor>
  <xdr:twoCellAnchor>
    <xdr:from>
      <xdr:col>9</xdr:col>
      <xdr:colOff>555713</xdr:colOff>
      <xdr:row>6</xdr:row>
      <xdr:rowOff>114300</xdr:rowOff>
    </xdr:from>
    <xdr:to>
      <xdr:col>15</xdr:col>
      <xdr:colOff>446286</xdr:colOff>
      <xdr:row>9</xdr:row>
      <xdr:rowOff>38100</xdr:rowOff>
    </xdr:to>
    <xdr:sp macro="" textlink="">
      <xdr:nvSpPr>
        <xdr:cNvPr id="12" name="TextBox 11">
          <a:extLst>
            <a:ext uri="{FF2B5EF4-FFF2-40B4-BE49-F238E27FC236}">
              <a16:creationId xmlns:a16="http://schemas.microsoft.com/office/drawing/2014/main" id="{02CFC66E-752F-BC41-8D74-ADBFC715E6B4}"/>
            </a:ext>
          </a:extLst>
        </xdr:cNvPr>
        <xdr:cNvSpPr txBox="1"/>
      </xdr:nvSpPr>
      <xdr:spPr>
        <a:xfrm>
          <a:off x="8044334" y="1165334"/>
          <a:ext cx="4882986" cy="449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1"/>
            <a:t>Outreach Costs by State</a:t>
          </a:r>
        </a:p>
      </xdr:txBody>
    </xdr:sp>
    <xdr:clientData/>
  </xdr:twoCellAnchor>
  <xdr:twoCellAnchor>
    <xdr:from>
      <xdr:col>1</xdr:col>
      <xdr:colOff>271227</xdr:colOff>
      <xdr:row>30</xdr:row>
      <xdr:rowOff>104200</xdr:rowOff>
    </xdr:from>
    <xdr:to>
      <xdr:col>6</xdr:col>
      <xdr:colOff>283927</xdr:colOff>
      <xdr:row>33</xdr:row>
      <xdr:rowOff>22186</xdr:rowOff>
    </xdr:to>
    <xdr:sp macro="" textlink="">
      <xdr:nvSpPr>
        <xdr:cNvPr id="13" name="TextBox 12">
          <a:extLst>
            <a:ext uri="{FF2B5EF4-FFF2-40B4-BE49-F238E27FC236}">
              <a16:creationId xmlns:a16="http://schemas.microsoft.com/office/drawing/2014/main" id="{3119B8F1-FBA7-3345-9428-E62F128C4E51}"/>
            </a:ext>
          </a:extLst>
        </xdr:cNvPr>
        <xdr:cNvSpPr txBox="1"/>
      </xdr:nvSpPr>
      <xdr:spPr>
        <a:xfrm>
          <a:off x="1103296" y="5359372"/>
          <a:ext cx="4173045" cy="443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1"/>
            <a:t>PI Purchasing Overview</a:t>
          </a:r>
        </a:p>
      </xdr:txBody>
    </xdr:sp>
    <xdr:clientData/>
  </xdr:twoCellAnchor>
  <xdr:twoCellAnchor>
    <xdr:from>
      <xdr:col>3</xdr:col>
      <xdr:colOff>368860</xdr:colOff>
      <xdr:row>57</xdr:row>
      <xdr:rowOff>174842</xdr:rowOff>
    </xdr:from>
    <xdr:to>
      <xdr:col>8</xdr:col>
      <xdr:colOff>381560</xdr:colOff>
      <xdr:row>60</xdr:row>
      <xdr:rowOff>98642</xdr:rowOff>
    </xdr:to>
    <xdr:sp macro="" textlink="">
      <xdr:nvSpPr>
        <xdr:cNvPr id="16" name="TextBox 15">
          <a:extLst>
            <a:ext uri="{FF2B5EF4-FFF2-40B4-BE49-F238E27FC236}">
              <a16:creationId xmlns:a16="http://schemas.microsoft.com/office/drawing/2014/main" id="{ADBCFDAB-5CE2-BA47-A939-E2EF5E1C0F4D}"/>
            </a:ext>
          </a:extLst>
        </xdr:cNvPr>
        <xdr:cNvSpPr txBox="1"/>
      </xdr:nvSpPr>
      <xdr:spPr>
        <a:xfrm>
          <a:off x="2858060" y="10792042"/>
          <a:ext cx="4161367"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1"/>
            <a:t>Filters</a:t>
          </a:r>
        </a:p>
      </xdr:txBody>
    </xdr:sp>
    <xdr:clientData/>
  </xdr:twoCellAnchor>
  <xdr:twoCellAnchor>
    <xdr:from>
      <xdr:col>0</xdr:col>
      <xdr:colOff>244819</xdr:colOff>
      <xdr:row>9</xdr:row>
      <xdr:rowOff>43794</xdr:rowOff>
    </xdr:from>
    <xdr:to>
      <xdr:col>8</xdr:col>
      <xdr:colOff>731440</xdr:colOff>
      <xdr:row>28</xdr:row>
      <xdr:rowOff>176765</xdr:rowOff>
    </xdr:to>
    <xdr:graphicFrame macro="">
      <xdr:nvGraphicFramePr>
        <xdr:cNvPr id="17" name="Chart 16">
          <a:extLst>
            <a:ext uri="{FF2B5EF4-FFF2-40B4-BE49-F238E27FC236}">
              <a16:creationId xmlns:a16="http://schemas.microsoft.com/office/drawing/2014/main" id="{F206B59E-86CE-7F46-A13E-2CB5A1421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15302</xdr:colOff>
      <xdr:row>9</xdr:row>
      <xdr:rowOff>30604</xdr:rowOff>
    </xdr:from>
    <xdr:to>
      <xdr:col>15</xdr:col>
      <xdr:colOff>780362</xdr:colOff>
      <xdr:row>28</xdr:row>
      <xdr:rowOff>135466</xdr:rowOff>
    </xdr:to>
    <mc:AlternateContent xmlns:mc="http://schemas.openxmlformats.org/markup-compatibility/2006">
      <mc:Choice xmlns:cx4="http://schemas.microsoft.com/office/drawing/2016/5/10/chartex" Requires="cx4">
        <xdr:graphicFrame macro="">
          <xdr:nvGraphicFramePr>
            <xdr:cNvPr id="18" name="Chart 17">
              <a:extLst>
                <a:ext uri="{FF2B5EF4-FFF2-40B4-BE49-F238E27FC236}">
                  <a16:creationId xmlns:a16="http://schemas.microsoft.com/office/drawing/2014/main" id="{C89E4D2A-AEA7-5642-96D2-1248455F9C8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444802" y="1630804"/>
              <a:ext cx="5718060" cy="3483062"/>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137711</xdr:colOff>
      <xdr:row>8</xdr:row>
      <xdr:rowOff>183613</xdr:rowOff>
    </xdr:from>
    <xdr:to>
      <xdr:col>23</xdr:col>
      <xdr:colOff>306024</xdr:colOff>
      <xdr:row>29</xdr:row>
      <xdr:rowOff>30603</xdr:rowOff>
    </xdr:to>
    <xdr:graphicFrame macro="">
      <xdr:nvGraphicFramePr>
        <xdr:cNvPr id="19" name="Chart 18">
          <a:extLst>
            <a:ext uri="{FF2B5EF4-FFF2-40B4-BE49-F238E27FC236}">
              <a16:creationId xmlns:a16="http://schemas.microsoft.com/office/drawing/2014/main" id="{7046B232-F7A5-7749-BE93-61949C3B9D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489639</xdr:colOff>
      <xdr:row>33</xdr:row>
      <xdr:rowOff>76506</xdr:rowOff>
    </xdr:from>
    <xdr:to>
      <xdr:col>8</xdr:col>
      <xdr:colOff>673253</xdr:colOff>
      <xdr:row>55</xdr:row>
      <xdr:rowOff>15301</xdr:rowOff>
    </xdr:to>
    <xdr:graphicFrame macro="">
      <xdr:nvGraphicFramePr>
        <xdr:cNvPr id="20" name="Chart 19">
          <a:extLst>
            <a:ext uri="{FF2B5EF4-FFF2-40B4-BE49-F238E27FC236}">
              <a16:creationId xmlns:a16="http://schemas.microsoft.com/office/drawing/2014/main" id="{40E77BBF-4836-384F-B0B8-095D6B1CE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31610</xdr:colOff>
      <xdr:row>33</xdr:row>
      <xdr:rowOff>45904</xdr:rowOff>
    </xdr:from>
    <xdr:to>
      <xdr:col>16</xdr:col>
      <xdr:colOff>504940</xdr:colOff>
      <xdr:row>55</xdr:row>
      <xdr:rowOff>45904</xdr:rowOff>
    </xdr:to>
    <xdr:graphicFrame macro="">
      <xdr:nvGraphicFramePr>
        <xdr:cNvPr id="21" name="Chart 20">
          <a:extLst>
            <a:ext uri="{FF2B5EF4-FFF2-40B4-BE49-F238E27FC236}">
              <a16:creationId xmlns:a16="http://schemas.microsoft.com/office/drawing/2014/main" id="{417006FD-A0DE-0741-B8D5-FC9941D3AF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158251</xdr:colOff>
      <xdr:row>33</xdr:row>
      <xdr:rowOff>45904</xdr:rowOff>
    </xdr:from>
    <xdr:to>
      <xdr:col>23</xdr:col>
      <xdr:colOff>489638</xdr:colOff>
      <xdr:row>55</xdr:row>
      <xdr:rowOff>91807</xdr:rowOff>
    </xdr:to>
    <xdr:graphicFrame macro="">
      <xdr:nvGraphicFramePr>
        <xdr:cNvPr id="22" name="Chart 21">
          <a:extLst>
            <a:ext uri="{FF2B5EF4-FFF2-40B4-BE49-F238E27FC236}">
              <a16:creationId xmlns:a16="http://schemas.microsoft.com/office/drawing/2014/main" id="{5B65DF53-8BD8-E24F-9CB4-9D3555B49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452586</xdr:colOff>
      <xdr:row>5</xdr:row>
      <xdr:rowOff>174590</xdr:rowOff>
    </xdr:from>
    <xdr:to>
      <xdr:col>1</xdr:col>
      <xdr:colOff>300186</xdr:colOff>
      <xdr:row>9</xdr:row>
      <xdr:rowOff>130561</xdr:rowOff>
    </xdr:to>
    <xdr:pic>
      <xdr:nvPicPr>
        <xdr:cNvPr id="23" name="Graphic 22" descr="Daily calendar with solid fill">
          <a:extLst>
            <a:ext uri="{FF2B5EF4-FFF2-40B4-BE49-F238E27FC236}">
              <a16:creationId xmlns:a16="http://schemas.microsoft.com/office/drawing/2014/main" id="{3CBD5CA7-D479-FF43-ACF9-E9A2EF26D30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52586" y="1050452"/>
          <a:ext cx="679669" cy="656661"/>
        </a:xfrm>
        <a:prstGeom prst="rect">
          <a:avLst/>
        </a:prstGeom>
      </xdr:spPr>
    </xdr:pic>
    <xdr:clientData/>
  </xdr:twoCellAnchor>
  <xdr:twoCellAnchor editAs="oneCell">
    <xdr:from>
      <xdr:col>16</xdr:col>
      <xdr:colOff>302529</xdr:colOff>
      <xdr:row>30</xdr:row>
      <xdr:rowOff>11460</xdr:rowOff>
    </xdr:from>
    <xdr:to>
      <xdr:col>17</xdr:col>
      <xdr:colOff>162064</xdr:colOff>
      <xdr:row>33</xdr:row>
      <xdr:rowOff>137974</xdr:rowOff>
    </xdr:to>
    <xdr:pic>
      <xdr:nvPicPr>
        <xdr:cNvPr id="24" name="Graphic 23" descr="Kiosk with solid fill">
          <a:extLst>
            <a:ext uri="{FF2B5EF4-FFF2-40B4-BE49-F238E27FC236}">
              <a16:creationId xmlns:a16="http://schemas.microsoft.com/office/drawing/2014/main" id="{EDC749EB-25C8-7C4F-98FF-D8CF235F354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3615632" y="5266632"/>
          <a:ext cx="691604" cy="652032"/>
        </a:xfrm>
        <a:prstGeom prst="rect">
          <a:avLst/>
        </a:prstGeom>
      </xdr:spPr>
    </xdr:pic>
    <xdr:clientData/>
  </xdr:twoCellAnchor>
  <xdr:twoCellAnchor editAs="oneCell">
    <xdr:from>
      <xdr:col>16</xdr:col>
      <xdr:colOff>356201</xdr:colOff>
      <xdr:row>6</xdr:row>
      <xdr:rowOff>32656</xdr:rowOff>
    </xdr:from>
    <xdr:to>
      <xdr:col>17</xdr:col>
      <xdr:colOff>215736</xdr:colOff>
      <xdr:row>9</xdr:row>
      <xdr:rowOff>161798</xdr:rowOff>
    </xdr:to>
    <xdr:pic>
      <xdr:nvPicPr>
        <xdr:cNvPr id="25" name="Graphic 24" descr="Pie chart with solid fill">
          <a:extLst>
            <a:ext uri="{FF2B5EF4-FFF2-40B4-BE49-F238E27FC236}">
              <a16:creationId xmlns:a16="http://schemas.microsoft.com/office/drawing/2014/main" id="{F8A8FFB1-79C3-AF4D-89CF-BF759C08756C}"/>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3669304" y="1083690"/>
          <a:ext cx="691604" cy="654660"/>
        </a:xfrm>
        <a:prstGeom prst="rect">
          <a:avLst/>
        </a:prstGeom>
      </xdr:spPr>
    </xdr:pic>
    <xdr:clientData/>
  </xdr:twoCellAnchor>
  <xdr:twoCellAnchor editAs="oneCell">
    <xdr:from>
      <xdr:col>0</xdr:col>
      <xdr:colOff>439975</xdr:colOff>
      <xdr:row>30</xdr:row>
      <xdr:rowOff>91372</xdr:rowOff>
    </xdr:from>
    <xdr:to>
      <xdr:col>1</xdr:col>
      <xdr:colOff>287575</xdr:colOff>
      <xdr:row>34</xdr:row>
      <xdr:rowOff>42714</xdr:rowOff>
    </xdr:to>
    <xdr:pic>
      <xdr:nvPicPr>
        <xdr:cNvPr id="26" name="Graphic 25" descr="Users with solid fill">
          <a:extLst>
            <a:ext uri="{FF2B5EF4-FFF2-40B4-BE49-F238E27FC236}">
              <a16:creationId xmlns:a16="http://schemas.microsoft.com/office/drawing/2014/main" id="{B7BFC84F-1127-3A44-8043-A7D63D5F70D9}"/>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39975" y="5346544"/>
          <a:ext cx="679669" cy="652032"/>
        </a:xfrm>
        <a:prstGeom prst="rect">
          <a:avLst/>
        </a:prstGeom>
      </xdr:spPr>
    </xdr:pic>
    <xdr:clientData/>
  </xdr:twoCellAnchor>
  <xdr:twoCellAnchor editAs="oneCell">
    <xdr:from>
      <xdr:col>8</xdr:col>
      <xdr:colOff>764361</xdr:colOff>
      <xdr:row>29</xdr:row>
      <xdr:rowOff>101599</xdr:rowOff>
    </xdr:from>
    <xdr:to>
      <xdr:col>9</xdr:col>
      <xdr:colOff>623896</xdr:colOff>
      <xdr:row>33</xdr:row>
      <xdr:rowOff>110573</xdr:rowOff>
    </xdr:to>
    <xdr:pic>
      <xdr:nvPicPr>
        <xdr:cNvPr id="27" name="Graphic 26" descr="List with solid fill">
          <a:extLst>
            <a:ext uri="{FF2B5EF4-FFF2-40B4-BE49-F238E27FC236}">
              <a16:creationId xmlns:a16="http://schemas.microsoft.com/office/drawing/2014/main" id="{D383B516-1102-364E-A55E-FBAA37EAF881}"/>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7402228" y="5503332"/>
          <a:ext cx="689268" cy="754041"/>
        </a:xfrm>
        <a:prstGeom prst="rect">
          <a:avLst/>
        </a:prstGeom>
      </xdr:spPr>
    </xdr:pic>
    <xdr:clientData/>
  </xdr:twoCellAnchor>
  <xdr:twoCellAnchor editAs="oneCell">
    <xdr:from>
      <xdr:col>8</xdr:col>
      <xdr:colOff>793556</xdr:colOff>
      <xdr:row>6</xdr:row>
      <xdr:rowOff>50274</xdr:rowOff>
    </xdr:from>
    <xdr:to>
      <xdr:col>9</xdr:col>
      <xdr:colOff>653091</xdr:colOff>
      <xdr:row>10</xdr:row>
      <xdr:rowOff>7430</xdr:rowOff>
    </xdr:to>
    <xdr:pic>
      <xdr:nvPicPr>
        <xdr:cNvPr id="28" name="Graphic 27" descr="Handshake with solid fill">
          <a:extLst>
            <a:ext uri="{FF2B5EF4-FFF2-40B4-BE49-F238E27FC236}">
              <a16:creationId xmlns:a16="http://schemas.microsoft.com/office/drawing/2014/main" id="{90F05513-870E-7045-9D8C-ECF7FD8A37E8}"/>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7450108" y="1101308"/>
          <a:ext cx="691604" cy="657846"/>
        </a:xfrm>
        <a:prstGeom prst="rect">
          <a:avLst/>
        </a:prstGeom>
      </xdr:spPr>
    </xdr:pic>
    <xdr:clientData/>
  </xdr:twoCellAnchor>
  <xdr:twoCellAnchor editAs="oneCell">
    <xdr:from>
      <xdr:col>3</xdr:col>
      <xdr:colOff>84665</xdr:colOff>
      <xdr:row>60</xdr:row>
      <xdr:rowOff>80433</xdr:rowOff>
    </xdr:from>
    <xdr:to>
      <xdr:col>6</xdr:col>
      <xdr:colOff>16932</xdr:colOff>
      <xdr:row>65</xdr:row>
      <xdr:rowOff>84667</xdr:rowOff>
    </xdr:to>
    <mc:AlternateContent xmlns:mc="http://schemas.openxmlformats.org/markup-compatibility/2006" xmlns:a14="http://schemas.microsoft.com/office/drawing/2010/main">
      <mc:Choice Requires="a14">
        <xdr:graphicFrame macro="">
          <xdr:nvGraphicFramePr>
            <xdr:cNvPr id="34" name="Year">
              <a:extLst>
                <a:ext uri="{FF2B5EF4-FFF2-40B4-BE49-F238E27FC236}">
                  <a16:creationId xmlns:a16="http://schemas.microsoft.com/office/drawing/2014/main" id="{0474FB2A-8ED8-C845-904D-191242CFC228}"/>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2541112" y="11109380"/>
              <a:ext cx="2388715" cy="92331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325965</xdr:colOff>
      <xdr:row>60</xdr:row>
      <xdr:rowOff>80433</xdr:rowOff>
    </xdr:from>
    <xdr:to>
      <xdr:col>13</xdr:col>
      <xdr:colOff>317499</xdr:colOff>
      <xdr:row>65</xdr:row>
      <xdr:rowOff>93134</xdr:rowOff>
    </xdr:to>
    <mc:AlternateContent xmlns:mc="http://schemas.openxmlformats.org/markup-compatibility/2006" xmlns:a14="http://schemas.microsoft.com/office/drawing/2010/main">
      <mc:Choice Requires="a14">
        <xdr:graphicFrame macro="">
          <xdr:nvGraphicFramePr>
            <xdr:cNvPr id="35" name="Project">
              <a:extLst>
                <a:ext uri="{FF2B5EF4-FFF2-40B4-BE49-F238E27FC236}">
                  <a16:creationId xmlns:a16="http://schemas.microsoft.com/office/drawing/2014/main" id="{037B1A95-C773-E74C-B609-2BDC841E3632}"/>
                </a:ext>
              </a:extLst>
            </xdr:cNvPr>
            <xdr:cNvGraphicFramePr/>
          </xdr:nvGraphicFramePr>
          <xdr:xfrm>
            <a:off x="0" y="0"/>
            <a:ext cx="0" cy="0"/>
          </xdr:xfrm>
          <a:graphic>
            <a:graphicData uri="http://schemas.microsoft.com/office/drawing/2010/slicer">
              <sle:slicer xmlns:sle="http://schemas.microsoft.com/office/drawing/2010/slicer" name="Project"/>
            </a:graphicData>
          </a:graphic>
        </xdr:graphicFrame>
      </mc:Choice>
      <mc:Fallback xmlns="">
        <xdr:sp macro="" textlink="">
          <xdr:nvSpPr>
            <xdr:cNvPr id="0" name=""/>
            <xdr:cNvSpPr>
              <a:spLocks noTextEdit="1"/>
            </xdr:cNvSpPr>
          </xdr:nvSpPr>
          <xdr:spPr>
            <a:xfrm>
              <a:off x="5238860" y="11109380"/>
              <a:ext cx="5723244" cy="9317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626532</xdr:colOff>
      <xdr:row>60</xdr:row>
      <xdr:rowOff>80433</xdr:rowOff>
    </xdr:from>
    <xdr:to>
      <xdr:col>19</xdr:col>
      <xdr:colOff>660399</xdr:colOff>
      <xdr:row>65</xdr:row>
      <xdr:rowOff>101601</xdr:rowOff>
    </xdr:to>
    <mc:AlternateContent xmlns:mc="http://schemas.openxmlformats.org/markup-compatibility/2006" xmlns:a14="http://schemas.microsoft.com/office/drawing/2010/main">
      <mc:Choice Requires="a14">
        <xdr:graphicFrame macro="">
          <xdr:nvGraphicFramePr>
            <xdr:cNvPr id="36" name="Principal Investigator">
              <a:extLst>
                <a:ext uri="{FF2B5EF4-FFF2-40B4-BE49-F238E27FC236}">
                  <a16:creationId xmlns:a16="http://schemas.microsoft.com/office/drawing/2014/main" id="{2FC63BF4-27B9-8440-A0FA-5C0757627D60}"/>
                </a:ext>
              </a:extLst>
            </xdr:cNvPr>
            <xdr:cNvGraphicFramePr/>
          </xdr:nvGraphicFramePr>
          <xdr:xfrm>
            <a:off x="0" y="0"/>
            <a:ext cx="0" cy="0"/>
          </xdr:xfrm>
          <a:graphic>
            <a:graphicData uri="http://schemas.microsoft.com/office/drawing/2010/slicer">
              <sle:slicer xmlns:sle="http://schemas.microsoft.com/office/drawing/2010/slicer" name="Principal Investigator"/>
            </a:graphicData>
          </a:graphic>
        </xdr:graphicFrame>
      </mc:Choice>
      <mc:Fallback xmlns="">
        <xdr:sp macro="" textlink="">
          <xdr:nvSpPr>
            <xdr:cNvPr id="0" name=""/>
            <xdr:cNvSpPr>
              <a:spLocks noTextEdit="1"/>
            </xdr:cNvSpPr>
          </xdr:nvSpPr>
          <xdr:spPr>
            <a:xfrm>
              <a:off x="11271137" y="11109380"/>
              <a:ext cx="4946762" cy="94024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67733</xdr:colOff>
      <xdr:row>58</xdr:row>
      <xdr:rowOff>16933</xdr:rowOff>
    </xdr:from>
    <xdr:to>
      <xdr:col>3</xdr:col>
      <xdr:colOff>524933</xdr:colOff>
      <xdr:row>60</xdr:row>
      <xdr:rowOff>101600</xdr:rowOff>
    </xdr:to>
    <xdr:pic>
      <xdr:nvPicPr>
        <xdr:cNvPr id="38" name="Graphic 37" descr="Filter with solid fill">
          <a:extLst>
            <a:ext uri="{FF2B5EF4-FFF2-40B4-BE49-F238E27FC236}">
              <a16:creationId xmlns:a16="http://schemas.microsoft.com/office/drawing/2014/main" id="{599E94E5-83D9-0147-A1A7-5369B76765E6}"/>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556933" y="10820400"/>
          <a:ext cx="457200" cy="45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votsDashboardsExampleData_Jan2021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January21Data"/>
      <sheetName val="Sheet1 (2)"/>
      <sheetName val="MonthlyExpenses"/>
      <sheetName val="Dashboard"/>
      <sheetName val="ProjectExpenses"/>
      <sheetName val="Top10Vendors"/>
      <sheetName val="PISummary"/>
      <sheetName val="Purpose"/>
      <sheetName val="StateEngmtMa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222.9149525463" createdVersion="6" refreshedVersion="6" minRefreshableVersion="3" recordCount="975" xr:uid="{0D62AD9D-5BAE-9A4B-81EC-61EB7565A0A4}">
  <cacheSource type="worksheet">
    <worksheetSource name="Table1"/>
  </cacheSource>
  <cacheFields count="11">
    <cacheField name="Document_No" numFmtId="0">
      <sharedItems containsSemiMixedTypes="0" containsString="0" containsNumber="1" containsInteger="1" minValue="16996" maxValue="99867405" count="975">
        <n v="41225616"/>
        <n v="12512945"/>
        <n v="76926724"/>
        <n v="73391942"/>
        <n v="39994468"/>
        <n v="51487420"/>
        <n v="46453874"/>
        <n v="1207572"/>
        <n v="66566382"/>
        <n v="92608698"/>
        <n v="31365688"/>
        <n v="39406027"/>
        <n v="89618560"/>
        <n v="96422919"/>
        <n v="1781090"/>
        <n v="19954462"/>
        <n v="6381147"/>
        <n v="66162473"/>
        <n v="98758417"/>
        <n v="95378363"/>
        <n v="88439397"/>
        <n v="64362999"/>
        <n v="2601035"/>
        <n v="20226498"/>
        <n v="54539506"/>
        <n v="54171099"/>
        <n v="31765336"/>
        <n v="93347687"/>
        <n v="12646389"/>
        <n v="97412004"/>
        <n v="99046994"/>
        <n v="43284806"/>
        <n v="32472175"/>
        <n v="37670373"/>
        <n v="35698953"/>
        <n v="2943544"/>
        <n v="58297304"/>
        <n v="15004743"/>
        <n v="17869853"/>
        <n v="92923975"/>
        <n v="34368054"/>
        <n v="45176038"/>
        <n v="90378489"/>
        <n v="45207957"/>
        <n v="68498848"/>
        <n v="45067418"/>
        <n v="91658427"/>
        <n v="29586590"/>
        <n v="84217846"/>
        <n v="3389745"/>
        <n v="35200119"/>
        <n v="74215374"/>
        <n v="70580792"/>
        <n v="12068285"/>
        <n v="78979882"/>
        <n v="49310399"/>
        <n v="57174166"/>
        <n v="68913941"/>
        <n v="25764762"/>
        <n v="37680176"/>
        <n v="87314327"/>
        <n v="86949231"/>
        <n v="7087277"/>
        <n v="97634549"/>
        <n v="94993428"/>
        <n v="54060341"/>
        <n v="78812801"/>
        <n v="62417830"/>
        <n v="97341937"/>
        <n v="20032042"/>
        <n v="51719141"/>
        <n v="56802457"/>
        <n v="28507924"/>
        <n v="84595836"/>
        <n v="34732960"/>
        <n v="17409025"/>
        <n v="61816454"/>
        <n v="14692281"/>
        <n v="29788507"/>
        <n v="2884515"/>
        <n v="18569848"/>
        <n v="39565263"/>
        <n v="28355153"/>
        <n v="75976852"/>
        <n v="12105866"/>
        <n v="36668146"/>
        <n v="18845247"/>
        <n v="36766383"/>
        <n v="49699152"/>
        <n v="38640385"/>
        <n v="70720120"/>
        <n v="69356122"/>
        <n v="12940037"/>
        <n v="91720303"/>
        <n v="45858528"/>
        <n v="34322499"/>
        <n v="81280211"/>
        <n v="53213149"/>
        <n v="92452546"/>
        <n v="85038333"/>
        <n v="90061033"/>
        <n v="6549790"/>
        <n v="48254930"/>
        <n v="14274738"/>
        <n v="65667860"/>
        <n v="44631692"/>
        <n v="78661919"/>
        <n v="80100053"/>
        <n v="89395313"/>
        <n v="52777503"/>
        <n v="95275058"/>
        <n v="79106145"/>
        <n v="63590980"/>
        <n v="1436588"/>
        <n v="68150653"/>
        <n v="68165307"/>
        <n v="24430227"/>
        <n v="62859861"/>
        <n v="28257302"/>
        <n v="17836431"/>
        <n v="36979844"/>
        <n v="75185250"/>
        <n v="537952"/>
        <n v="56445072"/>
        <n v="78906327"/>
        <n v="82283302"/>
        <n v="36738755"/>
        <n v="51240752"/>
        <n v="77224573"/>
        <n v="5166513"/>
        <n v="98425255"/>
        <n v="47318588"/>
        <n v="69040735"/>
        <n v="59856376"/>
        <n v="66971189"/>
        <n v="12358886"/>
        <n v="89471713"/>
        <n v="80205338"/>
        <n v="38028228"/>
        <n v="12643996"/>
        <n v="80808022"/>
        <n v="56495781"/>
        <n v="49650880"/>
        <n v="12062517"/>
        <n v="74697058"/>
        <n v="43670793"/>
        <n v="33043392"/>
        <n v="54697313"/>
        <n v="30364980"/>
        <n v="28445090"/>
        <n v="14363616"/>
        <n v="36315420"/>
        <n v="60724873"/>
        <n v="58679942"/>
        <n v="81085252"/>
        <n v="3984454"/>
        <n v="31959630"/>
        <n v="54365749"/>
        <n v="55109531"/>
        <n v="50844770"/>
        <n v="84180896"/>
        <n v="93860143"/>
        <n v="40664619"/>
        <n v="14169298"/>
        <n v="64364732"/>
        <n v="73808376"/>
        <n v="26197039"/>
        <n v="61592573"/>
        <n v="30788842"/>
        <n v="17049276"/>
        <n v="69131826"/>
        <n v="53286163"/>
        <n v="10607113"/>
        <n v="98747946"/>
        <n v="42634999"/>
        <n v="18871289"/>
        <n v="54638945"/>
        <n v="34680063"/>
        <n v="10631724"/>
        <n v="19282480"/>
        <n v="87769325"/>
        <n v="35798271"/>
        <n v="61735697"/>
        <n v="49912829"/>
        <n v="73114140"/>
        <n v="76039858"/>
        <n v="15812758"/>
        <n v="7499347"/>
        <n v="67301565"/>
        <n v="85987454"/>
        <n v="71192466"/>
        <n v="38529715"/>
        <n v="71514458"/>
        <n v="58574920"/>
        <n v="86683123"/>
        <n v="65589322"/>
        <n v="3159520"/>
        <n v="56706626"/>
        <n v="34500790"/>
        <n v="50470554"/>
        <n v="26777237"/>
        <n v="56062243"/>
        <n v="89800089"/>
        <n v="83727299"/>
        <n v="89409109"/>
        <n v="44557603"/>
        <n v="550483"/>
        <n v="8333198"/>
        <n v="14712189"/>
        <n v="66548773"/>
        <n v="46345612"/>
        <n v="60892163"/>
        <n v="43373894"/>
        <n v="87211733"/>
        <n v="83661050"/>
        <n v="93402350"/>
        <n v="34052731"/>
        <n v="78147244"/>
        <n v="62138005"/>
        <n v="77148060"/>
        <n v="67974819"/>
        <n v="23310859"/>
        <n v="87865034"/>
        <n v="61526143"/>
        <n v="74609060"/>
        <n v="52465393"/>
        <n v="15806533"/>
        <n v="79449216"/>
        <n v="41582362"/>
        <n v="6234023"/>
        <n v="32458090"/>
        <n v="63049217"/>
        <n v="37941577"/>
        <n v="99646536"/>
        <n v="79899455"/>
        <n v="64347162"/>
        <n v="93867593"/>
        <n v="47168687"/>
        <n v="8162517"/>
        <n v="25221250"/>
        <n v="11616353"/>
        <n v="58437601"/>
        <n v="65104165"/>
        <n v="42784873"/>
        <n v="81663184"/>
        <n v="65356733"/>
        <n v="73276292"/>
        <n v="62018299"/>
        <n v="89866437"/>
        <n v="36450245"/>
        <n v="51778340"/>
        <n v="43976736"/>
        <n v="25637908"/>
        <n v="92643121"/>
        <n v="32280815"/>
        <n v="89658547"/>
        <n v="49419421"/>
        <n v="93541392"/>
        <n v="22091558"/>
        <n v="28816725"/>
        <n v="75805611"/>
        <n v="88630816"/>
        <n v="51533380"/>
        <n v="57163507"/>
        <n v="29746512"/>
        <n v="19741145"/>
        <n v="96422713"/>
        <n v="43497015"/>
        <n v="9235763"/>
        <n v="82915075"/>
        <n v="55141009"/>
        <n v="8132164"/>
        <n v="58164001"/>
        <n v="89415912"/>
        <n v="66468610"/>
        <n v="847090"/>
        <n v="90536280"/>
        <n v="22350983"/>
        <n v="64388338"/>
        <n v="10535273"/>
        <n v="87770794"/>
        <n v="17495338"/>
        <n v="43910772"/>
        <n v="70921954"/>
        <n v="43667223"/>
        <n v="3477343"/>
        <n v="711632"/>
        <n v="31497085"/>
        <n v="21463885"/>
        <n v="12198379"/>
        <n v="90346960"/>
        <n v="56506150"/>
        <n v="5671574"/>
        <n v="28708547"/>
        <n v="28076352"/>
        <n v="69854418"/>
        <n v="20507400"/>
        <n v="97222730"/>
        <n v="76633685"/>
        <n v="48794726"/>
        <n v="90247788"/>
        <n v="54474046"/>
        <n v="59243945"/>
        <n v="67156728"/>
        <n v="31356611"/>
        <n v="53470242"/>
        <n v="49288117"/>
        <n v="84889634"/>
        <n v="53690541"/>
        <n v="29540336"/>
        <n v="13982715"/>
        <n v="4918351"/>
        <n v="31961679"/>
        <n v="21281770"/>
        <n v="86085835"/>
        <n v="2366578"/>
        <n v="74235830"/>
        <n v="30932830"/>
        <n v="73285914"/>
        <n v="36360548"/>
        <n v="3694079"/>
        <n v="77117692"/>
        <n v="66020000"/>
        <n v="28108627"/>
        <n v="57493897"/>
        <n v="21511146"/>
        <n v="89604752"/>
        <n v="83817146"/>
        <n v="10092329"/>
        <n v="11005042"/>
        <n v="46417007"/>
        <n v="10540503"/>
        <n v="80106213"/>
        <n v="52927028"/>
        <n v="85531225"/>
        <n v="2970529"/>
        <n v="36288354"/>
        <n v="17878200"/>
        <n v="66778810"/>
        <n v="87843709"/>
        <n v="48714126"/>
        <n v="74876613"/>
        <n v="83729680"/>
        <n v="50439750"/>
        <n v="98868950"/>
        <n v="27910520"/>
        <n v="78514478"/>
        <n v="27707269"/>
        <n v="87857383"/>
        <n v="57067715"/>
        <n v="78102611"/>
        <n v="44441382"/>
        <n v="53000611"/>
        <n v="80165431"/>
        <n v="50236866"/>
        <n v="98312997"/>
        <n v="2084932"/>
        <n v="81958565"/>
        <n v="77935613"/>
        <n v="23451806"/>
        <n v="80973083"/>
        <n v="19361934"/>
        <n v="12376338"/>
        <n v="48454451"/>
        <n v="40274885"/>
        <n v="58472961"/>
        <n v="69697949"/>
        <n v="59591693"/>
        <n v="70443594"/>
        <n v="93587543"/>
        <n v="41567270"/>
        <n v="18668164"/>
        <n v="91970829"/>
        <n v="57331317"/>
        <n v="7602106"/>
        <n v="57023474"/>
        <n v="94498800"/>
        <n v="70523236"/>
        <n v="35721400"/>
        <n v="47249719"/>
        <n v="99712560"/>
        <n v="55943766"/>
        <n v="84682419"/>
        <n v="95386159"/>
        <n v="72141088"/>
        <n v="41008954"/>
        <n v="54073815"/>
        <n v="1342918"/>
        <n v="50185143"/>
        <n v="43413098"/>
        <n v="30182465"/>
        <n v="59691261"/>
        <n v="61605764"/>
        <n v="51783659"/>
        <n v="77228916"/>
        <n v="9067187"/>
        <n v="45774589"/>
        <n v="81640515"/>
        <n v="38485488"/>
        <n v="85947729"/>
        <n v="33755617"/>
        <n v="73009203"/>
        <n v="4245454"/>
        <n v="20920349"/>
        <n v="79678648"/>
        <n v="31196585"/>
        <n v="50095064"/>
        <n v="50439125"/>
        <n v="12037445"/>
        <n v="43524287"/>
        <n v="44958246"/>
        <n v="11633442"/>
        <n v="3764043"/>
        <n v="24387550"/>
        <n v="48455801"/>
        <n v="2845069"/>
        <n v="25156440"/>
        <n v="70044868"/>
        <n v="78442865"/>
        <n v="48678409"/>
        <n v="28000584"/>
        <n v="48251238"/>
        <n v="57292809"/>
        <n v="50468353"/>
        <n v="1373250"/>
        <n v="15766660"/>
        <n v="29766863"/>
        <n v="42841450"/>
        <n v="34997715"/>
        <n v="61589330"/>
        <n v="78759419"/>
        <n v="94531219"/>
        <n v="5194286"/>
        <n v="94827909"/>
        <n v="58859547"/>
        <n v="25961481"/>
        <n v="49786440"/>
        <n v="20929342"/>
        <n v="88883533"/>
        <n v="59678562"/>
        <n v="80319875"/>
        <n v="47639550"/>
        <n v="59608018"/>
        <n v="97673453"/>
        <n v="77394513"/>
        <n v="9592574"/>
        <n v="9086624"/>
        <n v="93195138"/>
        <n v="71575545"/>
        <n v="58701385"/>
        <n v="41858186"/>
        <n v="50517368"/>
        <n v="18248064"/>
        <n v="69066839"/>
        <n v="51118945"/>
        <n v="52823557"/>
        <n v="38261751"/>
        <n v="84934262"/>
        <n v="15055363"/>
        <n v="24286648"/>
        <n v="71958352"/>
        <n v="41582375"/>
        <n v="72154432"/>
        <n v="51492523"/>
        <n v="22567177"/>
        <n v="7435436"/>
        <n v="30532449"/>
        <n v="29511363"/>
        <n v="69097086"/>
        <n v="37442792"/>
        <n v="15737899"/>
        <n v="29481367"/>
        <n v="62765152"/>
        <n v="66316855"/>
        <n v="98722507"/>
        <n v="79816470"/>
        <n v="95275534"/>
        <n v="90055320"/>
        <n v="41009182"/>
        <n v="9762163"/>
        <n v="49258189"/>
        <n v="41931722"/>
        <n v="61193395"/>
        <n v="44492553"/>
        <n v="83127358"/>
        <n v="59077966"/>
        <n v="38492216"/>
        <n v="86920302"/>
        <n v="54916448"/>
        <n v="59555394"/>
        <n v="40555158"/>
        <n v="91949552"/>
        <n v="96609843"/>
        <n v="33992000"/>
        <n v="93250443"/>
        <n v="71039134"/>
        <n v="90181992"/>
        <n v="89716889"/>
        <n v="36847943"/>
        <n v="79812724"/>
        <n v="76392967"/>
        <n v="47042112"/>
        <n v="68729133"/>
        <n v="83948487"/>
        <n v="74917016"/>
        <n v="53213038"/>
        <n v="18127746"/>
        <n v="15385061"/>
        <n v="86493079"/>
        <n v="23143067"/>
        <n v="88488774"/>
        <n v="20843104"/>
        <n v="38145046"/>
        <n v="48466870"/>
        <n v="15533011"/>
        <n v="16996"/>
        <n v="26571618"/>
        <n v="62683337"/>
        <n v="55268438"/>
        <n v="71883914"/>
        <n v="97641217"/>
        <n v="60336304"/>
        <n v="50820984"/>
        <n v="89319495"/>
        <n v="67637369"/>
        <n v="63283048"/>
        <n v="25099006"/>
        <n v="55967710"/>
        <n v="21248967"/>
        <n v="19764860"/>
        <n v="35519620"/>
        <n v="2628169"/>
        <n v="23925057"/>
        <n v="64495353"/>
        <n v="82888718"/>
        <n v="9473699"/>
        <n v="17038556"/>
        <n v="70468986"/>
        <n v="63850203"/>
        <n v="49233807"/>
        <n v="92334999"/>
        <n v="53721615"/>
        <n v="65857157"/>
        <n v="22920418"/>
        <n v="31276223"/>
        <n v="89107096"/>
        <n v="12565848"/>
        <n v="68263801"/>
        <n v="29011386"/>
        <n v="8661373"/>
        <n v="96864052"/>
        <n v="23674230"/>
        <n v="91404176"/>
        <n v="10813707"/>
        <n v="23837632"/>
        <n v="53031602"/>
        <n v="81323506"/>
        <n v="58859812"/>
        <n v="73412974"/>
        <n v="14781014"/>
        <n v="88660120"/>
        <n v="99081216"/>
        <n v="81973685"/>
        <n v="78676522"/>
        <n v="39601586"/>
        <n v="69890015"/>
        <n v="32548039"/>
        <n v="7832183"/>
        <n v="28047"/>
        <n v="91491971"/>
        <n v="97641780"/>
        <n v="28027191"/>
        <n v="11429077"/>
        <n v="32685195"/>
        <n v="46475117"/>
        <n v="21134829"/>
        <n v="97117705"/>
        <n v="6906322"/>
        <n v="45256176"/>
        <n v="19444043"/>
        <n v="11317178"/>
        <n v="59575410"/>
        <n v="52672072"/>
        <n v="11037711"/>
        <n v="50224114"/>
        <n v="69104015"/>
        <n v="45602401"/>
        <n v="68103804"/>
        <n v="63070908"/>
        <n v="30233518"/>
        <n v="37944614"/>
        <n v="75549790"/>
        <n v="51871345"/>
        <n v="43662493"/>
        <n v="54003645"/>
        <n v="96205162"/>
        <n v="4849439"/>
        <n v="12340483"/>
        <n v="24256676"/>
        <n v="56959742"/>
        <n v="35622052"/>
        <n v="34956636"/>
        <n v="69961018"/>
        <n v="54093987"/>
        <n v="84597280"/>
        <n v="45457471"/>
        <n v="15209170"/>
        <n v="98775062"/>
        <n v="82536421"/>
        <n v="38571184"/>
        <n v="50972926"/>
        <n v="49673693"/>
        <n v="70555340"/>
        <n v="14663216"/>
        <n v="67260385"/>
        <n v="63472317"/>
        <n v="24892379"/>
        <n v="6856408"/>
        <n v="71271873"/>
        <n v="61566784"/>
        <n v="64494034"/>
        <n v="60370195"/>
        <n v="78939165"/>
        <n v="44621387"/>
        <n v="64460176"/>
        <n v="72015128"/>
        <n v="24826751"/>
        <n v="15227417"/>
        <n v="94393367"/>
        <n v="67105843"/>
        <n v="77214830"/>
        <n v="90744031"/>
        <n v="59243287"/>
        <n v="15115612"/>
        <n v="29085733"/>
        <n v="53215331"/>
        <n v="34553893"/>
        <n v="80891970"/>
        <n v="93743971"/>
        <n v="66837542"/>
        <n v="45291048"/>
        <n v="12086288"/>
        <n v="41596684"/>
        <n v="61796834"/>
        <n v="6225357"/>
        <n v="59260283"/>
        <n v="96601512"/>
        <n v="90844936"/>
        <n v="39080913"/>
        <n v="80248286"/>
        <n v="51697072"/>
        <n v="98265015"/>
        <n v="80526014"/>
        <n v="39172553"/>
        <n v="42835800"/>
        <n v="19330772"/>
        <n v="10190766"/>
        <n v="32294871"/>
        <n v="69734927"/>
        <n v="77364773"/>
        <n v="90778361"/>
        <n v="9367196"/>
        <n v="85223080"/>
        <n v="68742660"/>
        <n v="56786692"/>
        <n v="65710334"/>
        <n v="91060361"/>
        <n v="93598883"/>
        <n v="91791078"/>
        <n v="67607470"/>
        <n v="8527970"/>
        <n v="60245353"/>
        <n v="4628343"/>
        <n v="10093677"/>
        <n v="18745463"/>
        <n v="68830608"/>
        <n v="85880626"/>
        <n v="50156929"/>
        <n v="35384931"/>
        <n v="29420878"/>
        <n v="36281168"/>
        <n v="99867405"/>
        <n v="60980841"/>
        <n v="68135367"/>
        <n v="61859851"/>
        <n v="56848144"/>
        <n v="64110115"/>
        <n v="30691185"/>
        <n v="74456351"/>
        <n v="98074010"/>
        <n v="33995911"/>
        <n v="2751389"/>
        <n v="46843084"/>
        <n v="65199374"/>
        <n v="40677375"/>
        <n v="17404491"/>
        <n v="68311285"/>
        <n v="9673562"/>
        <n v="43976393"/>
        <n v="68673179"/>
        <n v="15742019"/>
        <n v="77013224"/>
        <n v="32924008"/>
        <n v="12103526"/>
        <n v="92361369"/>
        <n v="78467946"/>
        <n v="24237811"/>
        <n v="18466922"/>
        <n v="37904561"/>
        <n v="95338064"/>
        <n v="77987052"/>
        <n v="88658197"/>
        <n v="86474288"/>
        <n v="60757506"/>
        <n v="15613817"/>
        <n v="15890858"/>
        <n v="41088975"/>
        <n v="54605222"/>
        <n v="66310726"/>
        <n v="79742916"/>
        <n v="633210"/>
        <n v="67859802"/>
        <n v="29442747"/>
        <n v="25875214"/>
        <n v="853356"/>
        <n v="93077830"/>
        <n v="16458739"/>
        <n v="42398728"/>
        <n v="29065155"/>
        <n v="58273839"/>
        <n v="34339908"/>
        <n v="92384484"/>
        <n v="58351032"/>
        <n v="68221106"/>
        <n v="19838943"/>
        <n v="90063228"/>
        <n v="99021051"/>
        <n v="85143295"/>
        <n v="1481810"/>
        <n v="33605797"/>
        <n v="74385033"/>
        <n v="62517708"/>
        <n v="7003482"/>
        <n v="39786090"/>
        <n v="48379226"/>
        <n v="19114116"/>
        <n v="75312616"/>
        <n v="78233644"/>
        <n v="32846459"/>
        <n v="32724231"/>
        <n v="42046381"/>
        <n v="58919413"/>
        <n v="15617663"/>
        <n v="75021355"/>
        <n v="5298622"/>
        <n v="83218541"/>
        <n v="55317716"/>
        <n v="89218854"/>
        <n v="7929491"/>
        <n v="35085454"/>
        <n v="42236074"/>
        <n v="85842938"/>
        <n v="31708625"/>
        <n v="31186885"/>
        <n v="46824755"/>
        <n v="79222325"/>
        <n v="75615115"/>
        <n v="10872849"/>
        <n v="40877153"/>
        <n v="61398959"/>
        <n v="7727917"/>
        <n v="42827197"/>
        <n v="87052213"/>
        <n v="91380479"/>
        <n v="19163516"/>
        <n v="74062019"/>
        <n v="44771443"/>
        <n v="52259456"/>
        <n v="69877102"/>
        <n v="57178837"/>
        <n v="9889710"/>
        <n v="46051579"/>
        <n v="89518146"/>
        <n v="3757648"/>
        <n v="19163972"/>
        <n v="26309109"/>
        <n v="32499270"/>
        <n v="75600874"/>
        <n v="23245356"/>
        <n v="53772623"/>
        <n v="61562252"/>
        <n v="53234224"/>
        <n v="39808786"/>
        <n v="92853553"/>
        <n v="21792508"/>
        <n v="60744038"/>
        <n v="50718880"/>
        <n v="56813890"/>
        <n v="83856868"/>
        <n v="51588889"/>
        <n v="46248683"/>
        <n v="93076214"/>
        <n v="79361659"/>
        <n v="6079690"/>
        <n v="8278023"/>
        <n v="33250264"/>
        <n v="52038222"/>
        <n v="34992515"/>
        <n v="19248841"/>
        <n v="15355640"/>
        <n v="20874770"/>
        <n v="10796110"/>
        <n v="73573793"/>
        <n v="72865576"/>
        <n v="98148705"/>
        <n v="89228733"/>
        <n v="49587286"/>
        <n v="79956381"/>
        <n v="32415426"/>
        <n v="70455442"/>
        <n v="87773179"/>
        <n v="91543509"/>
        <n v="11064739"/>
        <n v="91908801"/>
        <n v="14275868"/>
        <n v="80725154"/>
        <n v="92593170"/>
        <n v="23588109"/>
        <n v="95845450"/>
        <n v="75703191"/>
        <n v="89442713"/>
        <n v="80125868"/>
        <n v="57847984"/>
        <n v="97684255"/>
        <n v="93111565"/>
        <n v="58514153"/>
        <n v="54522390"/>
        <n v="9375342"/>
        <n v="67465485"/>
        <n v="43075418"/>
        <n v="68023495"/>
        <n v="32207254"/>
        <n v="4005314"/>
        <n v="26908771"/>
        <n v="83306989"/>
        <n v="2437691"/>
        <n v="28073656"/>
        <n v="87390713"/>
        <n v="83390029"/>
        <n v="78342885"/>
        <n v="14038999"/>
        <n v="5141516"/>
        <n v="1866530"/>
        <n v="96123522"/>
        <n v="42658197"/>
        <n v="17434634"/>
        <n v="73933952"/>
        <n v="15182761"/>
        <n v="41925594"/>
        <n v="72599874"/>
        <n v="81812922"/>
        <n v="64877280"/>
        <n v="14892566"/>
        <n v="62099921"/>
        <n v="80675886"/>
        <n v="28706393"/>
        <n v="94209665"/>
        <n v="36002438"/>
        <n v="95508421"/>
        <n v="86824978"/>
        <n v="81979277"/>
        <n v="39470101"/>
        <n v="57613734"/>
        <n v="47080997"/>
        <n v="75415015"/>
        <n v="51340858"/>
        <n v="14672037"/>
        <n v="89027194"/>
        <n v="12099136"/>
        <n v="64912347"/>
        <n v="36519982"/>
        <n v="41715036"/>
        <n v="92072449"/>
        <n v="90151310"/>
        <n v="88612835"/>
        <n v="51767448"/>
        <n v="58669833"/>
        <n v="39046934"/>
        <n v="27109030"/>
        <n v="57061168"/>
        <n v="24811964"/>
        <n v="99250627"/>
        <n v="19279909"/>
        <n v="52171526"/>
        <n v="45532665"/>
        <n v="37536928"/>
        <n v="85768558"/>
        <n v="28278979"/>
        <n v="11279402"/>
        <n v="23181643"/>
        <n v="18840474"/>
        <n v="3374076"/>
        <n v="12323097"/>
        <n v="24318670"/>
        <n v="49382675"/>
        <n v="85375023"/>
        <n v="16806695"/>
        <n v="82802923"/>
        <n v="11446263"/>
        <n v="5171949"/>
        <n v="67681630"/>
        <n v="51877172"/>
        <n v="29076905"/>
        <n v="60205892"/>
        <n v="40900256"/>
        <n v="71725480"/>
        <n v="49881931"/>
        <n v="88733538"/>
        <n v="74254463"/>
        <n v="38142599"/>
        <n v="97899552"/>
        <n v="10899657"/>
        <n v="35793274"/>
        <n v="34304894"/>
        <n v="31590372"/>
        <n v="58917764"/>
        <n v="33023472"/>
        <n v="50617643"/>
        <n v="58072854"/>
        <n v="85485883"/>
        <n v="86837113"/>
        <n v="52818109"/>
        <n v="88038368"/>
        <n v="50376102"/>
        <n v="56311208"/>
        <n v="55929195"/>
        <n v="59975096"/>
        <n v="71471700"/>
        <n v="76491213"/>
        <n v="21390503"/>
        <n v="95457012"/>
        <n v="78501518"/>
        <n v="85515615"/>
        <n v="32255798"/>
        <n v="3358926"/>
        <n v="51888252"/>
        <n v="94671233"/>
        <n v="85585447"/>
        <n v="61048423"/>
        <n v="54343267"/>
        <n v="89173753"/>
        <n v="64198575"/>
        <n v="35257119"/>
        <n v="96926406"/>
        <n v="74269653"/>
        <n v="46077950"/>
        <n v="41800471"/>
        <n v="12010858"/>
        <n v="44380553"/>
        <n v="87561419"/>
        <n v="53498683"/>
        <n v="63387914"/>
        <n v="1085813"/>
        <n v="68168197"/>
        <n v="52491651"/>
        <n v="3396343"/>
        <n v="78032106"/>
        <n v="50179190"/>
        <n v="61079906"/>
        <n v="29337118"/>
        <n v="55047760"/>
        <n v="91994764"/>
        <n v="382023"/>
        <n v="57003840"/>
        <n v="31786274"/>
      </sharedItems>
    </cacheField>
    <cacheField name="Year" numFmtId="0">
      <sharedItems containsSemiMixedTypes="0" containsString="0" containsNumber="1" containsInteger="1" minValue="2019" maxValue="2020" count="2">
        <n v="2019"/>
        <n v="2020"/>
      </sharedItems>
    </cacheField>
    <cacheField name="Month" numFmtId="0">
      <sharedItems count="12">
        <s v="Jan"/>
        <s v="Feb"/>
        <s v="Mar"/>
        <s v="Apr"/>
        <s v="May"/>
        <s v="Jun"/>
        <s v="Jul"/>
        <s v="Aug"/>
        <s v="Sep"/>
        <s v="Oct"/>
        <s v="Nov"/>
        <s v="Dec"/>
      </sharedItems>
    </cacheField>
    <cacheField name="Posting_Date" numFmtId="0">
      <sharedItems/>
    </cacheField>
    <cacheField name="Vendor" numFmtId="0">
      <sharedItems count="197">
        <s v="Brainverse"/>
        <s v="Wikivu"/>
        <s v="Gigabox"/>
        <s v="BioFleek"/>
        <s v="Sheffy Cheesman"/>
        <s v="Mart ABC"/>
        <s v="Gabvine"/>
        <s v="Zollie Wooldridge"/>
        <s v="Mortimer Damrell"/>
        <s v="Voonder"/>
        <s v="Elinore Udall"/>
        <s v="Jojo Jordison"/>
        <s v="Merl Columbine"/>
        <s v="Latz"/>
        <s v="Dani Grisenthwaite"/>
        <s v="Edgetag"/>
        <s v="Thoughtbeat"/>
        <s v="Marlee Bowton"/>
        <s v="Willamina Mora"/>
        <s v="Coop Ivashinnikov"/>
        <s v="Silvain Babcock"/>
        <s v="Elissa Mattheus"/>
        <s v="Jess Nancarrow"/>
        <s v="Babbleset"/>
        <s v="Iver Wicher"/>
        <s v="Lesley Deme"/>
        <s v="Modestine Braidley"/>
        <s v="Yombu"/>
        <s v="Ky Piecha"/>
        <s v="Brier Simchenko"/>
        <s v="Mita"/>
        <s v="Skynoodle"/>
        <s v="Kimberlyn Sprowell"/>
        <s v="Fern Dunridge"/>
        <s v="Evelina Godsafe"/>
        <s v="Gaynor Pittendreigh"/>
        <s v="Deny Harrowsmith"/>
        <s v="Laurens Innot"/>
        <s v="Pren O'Murtagh"/>
        <s v="Andie Le Marchand"/>
        <s v="Georgie Garter"/>
        <s v="Gevee"/>
        <s v="Gwendolin Earp"/>
        <s v="Bartlet Guilliatt"/>
        <s v="Ricoriki Huyghe"/>
        <s v="Dru Kloster"/>
        <s v="Allison Germon"/>
        <s v="Fanoodle"/>
        <s v="Blogtags"/>
        <s v="Kayveo"/>
        <s v="Brita Davoren"/>
        <s v="Denni Wolford"/>
        <s v="Ferris Pressey"/>
        <s v="Webb Balcombe"/>
        <s v="Meetz"/>
        <s v="Franklin Rosenfarb"/>
        <s v="Dorotea Buckbee"/>
        <s v="Divape"/>
        <s v="Shawn Skate"/>
        <s v="Pixope"/>
        <s v="Valeria Beach"/>
        <s v="Lynnelle Beven"/>
        <s v="Jabbertype"/>
        <s v="Rhycero"/>
        <s v="Lauraine Betjes"/>
        <s v="Craig Denerley"/>
        <s v="Wikizz"/>
        <s v="Tadd Cribbins"/>
        <s v="Kanoodle"/>
        <s v="Chiquita McCaughey"/>
        <s v="Bailie Kingdom"/>
        <s v="Demizz"/>
        <s v="Marleah Huws"/>
        <s v="Feedmix"/>
        <s v="Oyope"/>
        <s v="Photolist"/>
        <s v="Michele Daen"/>
        <s v="Eudora Tuffin"/>
        <s v="Kwilith"/>
        <s v="Maddi Mirfin"/>
        <s v="Omba"/>
        <s v="Photobean"/>
        <s v="Haze Newall"/>
        <s v="Lanette Karoly"/>
        <s v="Carri Membry"/>
        <s v="Edgeblab"/>
        <s v="Vimbo"/>
        <s v="Oyondu"/>
        <s v="Boniface Croshaw"/>
        <s v="Gabcube"/>
        <s v="Topicshots"/>
        <s v="Hestia Bentz"/>
        <s v="Rolland Crossingham"/>
        <s v="Iain Tyrone"/>
        <s v="Bethany Dight"/>
        <s v="Audre McKee"/>
        <s v="Neddie Simmers"/>
        <s v="Noach Craister"/>
        <s v="Alexis Kiddie"/>
        <s v="Wilhelmina Buckerfield"/>
        <s v="Duncan Screas"/>
        <s v="Glenna Giraux"/>
        <s v="Chatterpoint"/>
        <s v="Ooba"/>
        <s v="Ernie Souness"/>
        <s v="Zava"/>
        <s v="Feednation"/>
        <s v="Tammy Blaze"/>
        <s v="Ingeberg Gaunter"/>
        <s v="Linktype"/>
        <s v="Realcube"/>
        <s v="Desdemona Mewitt"/>
        <s v="Tynan Backsal"/>
        <s v="Browsetype"/>
        <s v="Annora Whitcher"/>
        <s v="Kazio"/>
        <s v="Topiczoom"/>
        <s v="Riffwire"/>
        <s v="Valerie Renol"/>
        <s v="Devify"/>
        <s v="Willy Macer"/>
        <s v="Gwenora Yanyshev"/>
        <s v="Chastity Bromell"/>
        <s v="Quinu"/>
        <s v="Avamba"/>
        <s v="Jaxnation"/>
        <s v="Tagchat"/>
        <s v="Kazu"/>
        <s v="Twitterworks"/>
        <s v="Gabspot"/>
        <s v="Val Bonsale"/>
        <s v="Sissie Hadkins"/>
        <s v="Wonder Air"/>
        <s v="Lodovico Stading"/>
        <s v="Kaymbo"/>
        <s v="Nani Coggen"/>
        <s v="Nicky Rudge"/>
        <s v="Glennie Keatch"/>
        <s v="Tomaso Draper"/>
        <s v="Twitterlist"/>
        <s v="Eayo"/>
        <s v="Gerti Demaine"/>
        <s v="Theadora Dyball"/>
        <s v="Feedbug"/>
        <s v="Cortney Beslier"/>
        <s v="Eire"/>
        <s v="Windham Baigrie"/>
        <s v="Nance Bastick"/>
        <s v="Rhynyx"/>
        <s v="Shawn Baumler"/>
        <s v="Edouard Reichhardt"/>
        <s v="Cara Inchan"/>
        <s v="Cristy Gaskin"/>
        <s v="Ursuline Bourne"/>
        <s v="Flore Lettson"/>
        <s v="Maxie Tutchell"/>
        <s v="Blogtag"/>
        <s v="Hamlin Syrad"/>
        <s v="Anestassia Witcomb"/>
        <s v="Leif Jovicevic"/>
        <s v="Nigel Adrien"/>
        <s v="Forester Brosini"/>
        <s v="Bekki Trayton"/>
        <s v="Wikibox"/>
        <s v="Browsecat"/>
        <s v="Eamia"/>
        <s v="Riffpedia"/>
        <s v="Zazio"/>
        <s v="Innotype"/>
        <s v="Einti"/>
        <s v="Yozio"/>
        <s v="Livetube"/>
        <s v="Avamm"/>
        <s v="Realbuzz"/>
        <s v="Plajo"/>
        <s v="Kare"/>
        <s v="Fliptune"/>
        <s v="Pixoboo"/>
        <s v="Car 4 Me"/>
        <s v="Twinder"/>
        <s v="Mymm"/>
        <s v="Roomm"/>
        <s v="Skipstorm"/>
        <s v="Bluejam"/>
        <s v="Leexo"/>
        <s v="Vipe"/>
        <s v="Tagtune"/>
        <s v="Kwideo"/>
        <s v="Hotel Wizard"/>
        <s v="Avavee"/>
        <s v="Dynabox"/>
        <s v="Rhyzio"/>
        <s v="Teklist"/>
        <s v="Skiba"/>
        <s v="Babbleopia"/>
        <s v="Twitternation"/>
        <s v="Zoombeat"/>
      </sharedItems>
    </cacheField>
    <cacheField name="ItemCode" numFmtId="0">
      <sharedItems/>
    </cacheField>
    <cacheField name="Project" numFmtId="0">
      <sharedItems count="8">
        <s v="Project C"/>
        <s v="Project D"/>
        <s v="Project B"/>
        <s v="Project H"/>
        <s v="Project E"/>
        <s v="Project F"/>
        <s v="Project G"/>
        <s v="Project A"/>
      </sharedItems>
    </cacheField>
    <cacheField name="Purpose" numFmtId="0">
      <sharedItems count="5">
        <s v="Supplies"/>
        <s v="Outreach"/>
        <s v="Stipends"/>
        <s v="Misc"/>
        <s v="Travel"/>
      </sharedItems>
    </cacheField>
    <cacheField name="State_Engaged" numFmtId="0">
      <sharedItems containsBlank="1" count="5">
        <m/>
        <s v="Colorado"/>
        <s v="Nebraska"/>
        <s v="Kansas"/>
        <s v="Iowa"/>
      </sharedItems>
    </cacheField>
    <cacheField name="Principal Investigator" numFmtId="0">
      <sharedItems count="6">
        <s v="Gavra Ivory"/>
        <s v="Fitzgerald Benardet"/>
        <s v="Gay Ripsher"/>
        <s v="Thomas Pelman"/>
        <s v="Ashley Pizer"/>
        <s v="Haroun Espinal"/>
      </sharedItems>
    </cacheField>
    <cacheField name="Amount" numFmtId="0">
      <sharedItems containsSemiMixedTypes="0" containsString="0" containsNumber="1" minValue="5.66" maxValue="4979.17" count="854">
        <n v="365.98"/>
        <n v="4105.2700000000004"/>
        <n v="3807.42"/>
        <n v="412.81"/>
        <n v="659.91"/>
        <n v="4613.45"/>
        <n v="250"/>
        <n v="4263.93"/>
        <n v="124.97"/>
        <n v="190.36"/>
        <n v="4112.88"/>
        <n v="1000"/>
        <n v="4646.8100000000004"/>
        <n v="500"/>
        <n v="134.13"/>
        <n v="540.74"/>
        <n v="39.299999999999997"/>
        <n v="112.39"/>
        <n v="3195.63"/>
        <n v="4480.87"/>
        <n v="2549.35"/>
        <n v="2605.89"/>
        <n v="3488.53"/>
        <n v="102.75"/>
        <n v="3018.3"/>
        <n v="1116"/>
        <n v="169.46"/>
        <n v="575.01"/>
        <n v="3414.59"/>
        <n v="1771.8"/>
        <n v="3031.08"/>
        <n v="60.46"/>
        <n v="4631.84"/>
        <n v="1593.34"/>
        <n v="4173.62"/>
        <n v="2937.63"/>
        <n v="101.29"/>
        <n v="2259.17"/>
        <n v="242.43"/>
        <n v="712.5"/>
        <n v="2823.15"/>
        <n v="3591.75"/>
        <n v="4849.71"/>
        <n v="168.98"/>
        <n v="3072.65"/>
        <n v="180.35"/>
        <n v="181.43"/>
        <n v="362.21"/>
        <n v="1270.4000000000001"/>
        <n v="502.48"/>
        <n v="287.89999999999998"/>
        <n v="2724.33"/>
        <n v="751.54"/>
        <n v="261.94"/>
        <n v="214.37"/>
        <n v="35.17"/>
        <n v="602.25"/>
        <n v="129.22999999999999"/>
        <n v="186.14"/>
        <n v="111.29"/>
        <n v="1239.29"/>
        <n v="1251.99"/>
        <n v="223.55"/>
        <n v="622.49"/>
        <n v="77.14"/>
        <n v="376.89"/>
        <n v="3130.82"/>
        <n v="16.29"/>
        <n v="143.66999999999999"/>
        <n v="276.29000000000002"/>
        <n v="1747.83"/>
        <n v="2787.87"/>
        <n v="3857.77"/>
        <n v="2679.22"/>
        <n v="69.900000000000006"/>
        <n v="75.319999999999993"/>
        <n v="1284.05"/>
        <n v="980.72"/>
        <n v="211.62"/>
        <n v="2063.9699999999998"/>
        <n v="41.65"/>
        <n v="111.82"/>
        <n v="2343.1999999999998"/>
        <n v="3435.15"/>
        <n v="2541.79"/>
        <n v="67.89"/>
        <n v="492.96"/>
        <n v="4356.59"/>
        <n v="4903.6899999999996"/>
        <n v="2134.4499999999998"/>
        <n v="1453.6"/>
        <n v="1317.53"/>
        <n v="456.69"/>
        <n v="5.99"/>
        <n v="42.73"/>
        <n v="3630.32"/>
        <n v="150.97999999999999"/>
        <n v="879.43"/>
        <n v="237.29"/>
        <n v="193.98"/>
        <n v="90.52"/>
        <n v="171.83"/>
        <n v="381.94"/>
        <n v="583.75"/>
        <n v="347.65"/>
        <n v="4851.3500000000004"/>
        <n v="377.49"/>
        <n v="1177.43"/>
        <n v="2959.34"/>
        <n v="1780.11"/>
        <n v="344.76"/>
        <n v="190.7"/>
        <n v="147.19999999999999"/>
        <n v="411.27"/>
        <n v="749.07"/>
        <n v="1894.35"/>
        <n v="2153.54"/>
        <n v="1774.04"/>
        <n v="4514.87"/>
        <n v="120.3"/>
        <n v="3607.17"/>
        <n v="3214.39"/>
        <n v="188.8"/>
        <n v="84.03"/>
        <n v="165.46"/>
        <n v="2996.39"/>
        <n v="1360.02"/>
        <n v="23.32"/>
        <n v="978.3"/>
        <n v="480.2"/>
        <n v="404.48"/>
        <n v="324.08"/>
        <n v="2243.5300000000002"/>
        <n v="4560.8999999999996"/>
        <n v="4728.2"/>
        <n v="695.8"/>
        <n v="1570.29"/>
        <n v="2845.14"/>
        <n v="22.78"/>
        <n v="4600.59"/>
        <n v="2798.41"/>
        <n v="179.86"/>
        <n v="189.71"/>
        <n v="131.66"/>
        <n v="590.6"/>
        <n v="55.08"/>
        <n v="524.19000000000005"/>
        <n v="1584.87"/>
        <n v="246.03"/>
        <n v="275.02"/>
        <n v="1783.77"/>
        <n v="246.61"/>
        <n v="1407.48"/>
        <n v="3823.51"/>
        <n v="1843.71"/>
        <n v="4866.8599999999997"/>
        <n v="103.47"/>
        <n v="4625.5200000000004"/>
        <n v="4510.04"/>
        <n v="3803.89"/>
        <n v="1479.96"/>
        <n v="101.77"/>
        <n v="1543.81"/>
        <n v="3563.38"/>
        <n v="29.77"/>
        <n v="4045.23"/>
        <n v="37.33"/>
        <n v="2805.7"/>
        <n v="1574.79"/>
        <n v="1477.89"/>
        <n v="92.84"/>
        <n v="85.85"/>
        <n v="125.86"/>
        <n v="48.41"/>
        <n v="247.06"/>
        <n v="182.75"/>
        <n v="95.07"/>
        <n v="868.39"/>
        <n v="4864.8100000000004"/>
        <n v="4321.75"/>
        <n v="1993.82"/>
        <n v="49.35"/>
        <n v="2911.97"/>
        <n v="45.74"/>
        <n v="416.7"/>
        <n v="383.99"/>
        <n v="4332.28"/>
        <n v="164.21"/>
        <n v="150.21"/>
        <n v="205.42"/>
        <n v="1372.08"/>
        <n v="61.64"/>
        <n v="3759.19"/>
        <n v="441.61"/>
        <n v="1004.87"/>
        <n v="232.14"/>
        <n v="129.47999999999999"/>
        <n v="464.6"/>
        <n v="173.37"/>
        <n v="18.440000000000001"/>
        <n v="3263.79"/>
        <n v="3395.71"/>
        <n v="3812.78"/>
        <n v="3429.03"/>
        <n v="4639.0200000000004"/>
        <n v="93.03"/>
        <n v="456.17"/>
        <n v="170.6"/>
        <n v="2889.19"/>
        <n v="3697.92"/>
        <n v="176.75"/>
        <n v="206.83"/>
        <n v="184.7"/>
        <n v="4589.55"/>
        <n v="3938.57"/>
        <n v="237.15"/>
        <n v="1670.86"/>
        <n v="454.98"/>
        <n v="1581.13"/>
        <n v="2284.84"/>
        <n v="548.27"/>
        <n v="111.7"/>
        <n v="399.12"/>
        <n v="444.82"/>
        <n v="2057.59"/>
        <n v="4701.42"/>
        <n v="174.34"/>
        <n v="62.63"/>
        <n v="248.65"/>
        <n v="3876.01"/>
        <n v="4348.37"/>
        <n v="389.79"/>
        <n v="126.66"/>
        <n v="4584.3900000000003"/>
        <n v="3232.69"/>
        <n v="4354.66"/>
        <n v="264.22000000000003"/>
        <n v="1376.33"/>
        <n v="4557.0600000000004"/>
        <n v="405.82"/>
        <n v="53.93"/>
        <n v="234.6"/>
        <n v="37.090000000000003"/>
        <n v="35.380000000000003"/>
        <n v="69.86"/>
        <n v="2283.7600000000002"/>
        <n v="190.81"/>
        <n v="32.51"/>
        <n v="2843.21"/>
        <n v="1387.37"/>
        <n v="3464.7"/>
        <n v="139.38"/>
        <n v="3582.44"/>
        <n v="257.10000000000002"/>
        <n v="121.8"/>
        <n v="3581.34"/>
        <n v="2684.05"/>
        <n v="4423.8"/>
        <n v="2782.44"/>
        <n v="341.49"/>
        <n v="568.62"/>
        <n v="75.69"/>
        <n v="645.03"/>
        <n v="35.85"/>
        <n v="1659.63"/>
        <n v="219.61"/>
        <n v="4813.75"/>
        <n v="2720.32"/>
        <n v="248.09"/>
        <n v="1273.22"/>
        <n v="480.54"/>
        <n v="4908.46"/>
        <n v="321.62"/>
        <n v="1717.23"/>
        <n v="1093.77"/>
        <n v="543.36"/>
        <n v="115.29"/>
        <n v="1983.15"/>
        <n v="3976.65"/>
        <n v="3995.45"/>
        <n v="3074.95"/>
        <n v="48.09"/>
        <n v="56.58"/>
        <n v="101.72"/>
        <n v="488.07"/>
        <n v="1268.3399999999999"/>
        <n v="2885.34"/>
        <n v="10.54"/>
        <n v="4695.63"/>
        <n v="4896.6000000000004"/>
        <n v="846.58"/>
        <n v="607.44000000000005"/>
        <n v="1893.4"/>
        <n v="111.61"/>
        <n v="799.56"/>
        <n v="36.08"/>
        <n v="317.79000000000002"/>
        <n v="117.83"/>
        <n v="1646.07"/>
        <n v="207.55"/>
        <n v="3583.25"/>
        <n v="638.48"/>
        <n v="210.14"/>
        <n v="84.86"/>
        <n v="91.11"/>
        <n v="156.94"/>
        <n v="2960.09"/>
        <n v="120.35"/>
        <n v="9.18"/>
        <n v="759.48"/>
        <n v="227.04"/>
        <n v="197.36"/>
        <n v="159.94999999999999"/>
        <n v="4773.3599999999997"/>
        <n v="2783.46"/>
        <n v="4161.96"/>
        <n v="2930.33"/>
        <n v="170.4"/>
        <n v="4088.48"/>
        <n v="139.41999999999999"/>
        <n v="43.8"/>
        <n v="174.91"/>
        <n v="2466.9699999999998"/>
        <n v="132.68"/>
        <n v="2424.39"/>
        <n v="708.3"/>
        <n v="177.21"/>
        <n v="2005.35"/>
        <n v="4061.8"/>
        <n v="705.09"/>
        <n v="101.38"/>
        <n v="1573.98"/>
        <n v="85.42"/>
        <n v="443.89"/>
        <n v="353.64"/>
        <n v="852.88"/>
        <n v="435.27"/>
        <n v="647.85"/>
        <n v="4899.22"/>
        <n v="420.03"/>
        <n v="1647.65"/>
        <n v="952.71"/>
        <n v="859.87"/>
        <n v="585.65"/>
        <n v="1434.26"/>
        <n v="67.61"/>
        <n v="1516.34"/>
        <n v="135.27000000000001"/>
        <n v="4812.2700000000004"/>
        <n v="2261.65"/>
        <n v="1984.16"/>
        <n v="621.04"/>
        <n v="3702.27"/>
        <n v="33.72"/>
        <n v="1116.05"/>
        <n v="3539.09"/>
        <n v="947.39"/>
        <n v="1597.57"/>
        <n v="222.04"/>
        <n v="2513.5100000000002"/>
        <n v="3105.38"/>
        <n v="353.69"/>
        <n v="197.3"/>
        <n v="4376.0200000000004"/>
        <n v="3426.09"/>
        <n v="674.14"/>
        <n v="3209"/>
        <n v="4673.28"/>
        <n v="1244.69"/>
        <n v="1704.87"/>
        <n v="443.85"/>
        <n v="1655.49"/>
        <n v="1145.51"/>
        <n v="424.01"/>
        <n v="1343.54"/>
        <n v="39.36"/>
        <n v="791.07"/>
        <n v="183.22"/>
        <n v="179.27"/>
        <n v="94.75"/>
        <n v="4264.2"/>
        <n v="1171.01"/>
        <n v="4950.55"/>
        <n v="76.239999999999995"/>
        <n v="788.64"/>
        <n v="392.49"/>
        <n v="373.42"/>
        <n v="1703.87"/>
        <n v="2787.7"/>
        <n v="4428.3999999999996"/>
        <n v="432.72"/>
        <n v="513.04999999999995"/>
        <n v="414.04"/>
        <n v="1164.8"/>
        <n v="645.23"/>
        <n v="3465.95"/>
        <n v="1148.9000000000001"/>
        <n v="349.67"/>
        <n v="33.65"/>
        <n v="644.67999999999995"/>
        <n v="123.08"/>
        <n v="1066.9000000000001"/>
        <n v="598.34"/>
        <n v="86.95"/>
        <n v="252.65"/>
        <n v="242.07"/>
        <n v="177.75"/>
        <n v="4367.3500000000004"/>
        <n v="776.57"/>
        <n v="1029.51"/>
        <n v="299.19"/>
        <n v="4368.7700000000004"/>
        <n v="286.8"/>
        <n v="2967.45"/>
        <n v="2367.7399999999998"/>
        <n v="313.89"/>
        <n v="4381.04"/>
        <n v="522.65"/>
        <n v="1457.42"/>
        <n v="615.1"/>
        <n v="250.65"/>
        <n v="2119.5"/>
        <n v="3116.92"/>
        <n v="203.31"/>
        <n v="77.09"/>
        <n v="623.65"/>
        <n v="889.78"/>
        <n v="3272.89"/>
        <n v="330.48"/>
        <n v="324.68"/>
        <n v="4940.41"/>
        <n v="1650.47"/>
        <n v="331.2"/>
        <n v="228.76"/>
        <n v="76.569999999999993"/>
        <n v="473.72"/>
        <n v="315.36"/>
        <n v="522.04999999999995"/>
        <n v="4979.17"/>
        <n v="4175.76"/>
        <n v="2760.88"/>
        <n v="1017.1"/>
        <n v="2165.08"/>
        <n v="81.81"/>
        <n v="441.6"/>
        <n v="55.09"/>
        <n v="1065.27"/>
        <n v="3843.83"/>
        <n v="2318.35"/>
        <n v="1025.9000000000001"/>
        <n v="1097.1500000000001"/>
        <n v="243.45"/>
        <n v="3193.13"/>
        <n v="4186.62"/>
        <n v="2454.85"/>
        <n v="840.55"/>
        <n v="1394.05"/>
        <n v="1226.93"/>
        <n v="3399.61"/>
        <n v="959.99"/>
        <n v="1890.43"/>
        <n v="2396.63"/>
        <n v="324.20999999999998"/>
        <n v="210.57"/>
        <n v="3093.09"/>
        <n v="343.7"/>
        <n v="1027.08"/>
        <n v="179.59"/>
        <n v="1765.85"/>
        <n v="3979.74"/>
        <n v="392.89"/>
        <n v="271.49"/>
        <n v="1027.07"/>
        <n v="194.1"/>
        <n v="780.84"/>
        <n v="114.48"/>
        <n v="1199.8599999999999"/>
        <n v="2704.77"/>
        <n v="2684.52"/>
        <n v="236.73"/>
        <n v="131.56"/>
        <n v="37.72"/>
        <n v="1153.24"/>
        <n v="4312.25"/>
        <n v="4639.41"/>
        <n v="1586.85"/>
        <n v="1067.47"/>
        <n v="53.22"/>
        <n v="748.24"/>
        <n v="635.16"/>
        <n v="2580.79"/>
        <n v="153.52000000000001"/>
        <n v="153.56"/>
        <n v="898.16"/>
        <n v="2513.33"/>
        <n v="4044.2"/>
        <n v="144.38"/>
        <n v="1593.09"/>
        <n v="1297.08"/>
        <n v="4581.3500000000004"/>
        <n v="4313.92"/>
        <n v="524.9"/>
        <n v="1538.49"/>
        <n v="24.46"/>
        <n v="130.47999999999999"/>
        <n v="211.54"/>
        <n v="848.12"/>
        <n v="34.840000000000003"/>
        <n v="400.18"/>
        <n v="3416.49"/>
        <n v="216.85"/>
        <n v="24.91"/>
        <n v="2187.89"/>
        <n v="2983.92"/>
        <n v="2902.95"/>
        <n v="79.78"/>
        <n v="1107.52"/>
        <n v="535.99"/>
        <n v="213.52"/>
        <n v="4705.76"/>
        <n v="22.06"/>
        <n v="138.66"/>
        <n v="200.98"/>
        <n v="1463.07"/>
        <n v="255.48"/>
        <n v="820.99"/>
        <n v="4120.16"/>
        <n v="466.88"/>
        <n v="2866.59"/>
        <n v="122.82"/>
        <n v="137.71"/>
        <n v="1276.04"/>
        <n v="4299.91"/>
        <n v="72.150000000000006"/>
        <n v="147.38999999999999"/>
        <n v="146.21"/>
        <n v="4760.22"/>
        <n v="169.8"/>
        <n v="13"/>
        <n v="3138.55"/>
        <n v="4329.16"/>
        <n v="539.04"/>
        <n v="145.36000000000001"/>
        <n v="669.74"/>
        <n v="133.32"/>
        <n v="410.77"/>
        <n v="233.39"/>
        <n v="3613.25"/>
        <n v="498.49"/>
        <n v="375.75"/>
        <n v="2927.31"/>
        <n v="72.099999999999994"/>
        <n v="401.84"/>
        <n v="1733.7"/>
        <n v="732.68"/>
        <n v="1047.4000000000001"/>
        <n v="3489.24"/>
        <n v="738.02"/>
        <n v="874.21"/>
        <n v="650.07000000000005"/>
        <n v="29.36"/>
        <n v="664.11"/>
        <n v="820.77"/>
        <n v="737.75"/>
        <n v="430.72"/>
        <n v="102.17"/>
        <n v="4753.6000000000004"/>
        <n v="145.69"/>
        <n v="4168.51"/>
        <n v="1178.0899999999999"/>
        <n v="1763.93"/>
        <n v="94.18"/>
        <n v="193.2"/>
        <n v="3287.29"/>
        <n v="2162.84"/>
        <n v="990.35"/>
        <n v="1981.04"/>
        <n v="105.75"/>
        <n v="1375.97"/>
        <n v="207.94"/>
        <n v="212.15"/>
        <n v="220.93"/>
        <n v="510.04"/>
        <n v="73.12"/>
        <n v="1482.37"/>
        <n v="197.53"/>
        <n v="1068.8599999999999"/>
        <n v="325.74"/>
        <n v="4302.2299999999996"/>
        <n v="4839.1000000000004"/>
        <n v="1055.42"/>
        <n v="600.75"/>
        <n v="3471.6"/>
        <n v="183.34"/>
        <n v="239.24"/>
        <n v="107.81"/>
        <n v="103.6"/>
        <n v="185.19"/>
        <n v="113.19"/>
        <n v="2545.61"/>
        <n v="246.53"/>
        <n v="121.52"/>
        <n v="1508.28"/>
        <n v="59.26"/>
        <n v="3359.31"/>
        <n v="447.56"/>
        <n v="230.91"/>
        <n v="210.4"/>
        <n v="207.34"/>
        <n v="235.51"/>
        <n v="194.71"/>
        <n v="275.20999999999998"/>
        <n v="2348.6"/>
        <n v="108.69"/>
        <n v="1856.43"/>
        <n v="146.91999999999999"/>
        <n v="191.05"/>
        <n v="1710.44"/>
        <n v="1356.91"/>
        <n v="4870.96"/>
        <n v="17.95"/>
        <n v="52.56"/>
        <n v="85.91"/>
        <n v="1849.08"/>
        <n v="104.35"/>
        <n v="126.85"/>
        <n v="1943.38"/>
        <n v="417.45"/>
        <n v="3701.56"/>
        <n v="151.1"/>
        <n v="358.33"/>
        <n v="178.01"/>
        <n v="1636.81"/>
        <n v="241.99"/>
        <n v="911.8"/>
        <n v="4521.42"/>
        <n v="153.30000000000001"/>
        <n v="3391.95"/>
        <n v="813.62"/>
        <n v="1240.1199999999999"/>
        <n v="1788.26"/>
        <n v="101.21"/>
        <n v="267.67"/>
        <n v="206.96"/>
        <n v="87.32"/>
        <n v="2808.46"/>
        <n v="108.33"/>
        <n v="1834.54"/>
        <n v="43.38"/>
        <n v="373.93"/>
        <n v="469.64"/>
        <n v="1766.29"/>
        <n v="2840.87"/>
        <n v="214.08"/>
        <n v="1493.54"/>
        <n v="321.79000000000002"/>
        <n v="24.74"/>
        <n v="4834.18"/>
        <n v="1048.3599999999999"/>
        <n v="3688.41"/>
        <n v="3035.52"/>
        <n v="143.94"/>
        <n v="151.06"/>
        <n v="389.07"/>
        <n v="184.59"/>
        <n v="2079.64"/>
        <n v="2234.9299999999998"/>
        <n v="176.58"/>
        <n v="4106.3100000000004"/>
        <n v="247.4"/>
        <n v="732.08"/>
        <n v="171.3"/>
        <n v="992.34"/>
        <n v="940.72"/>
        <n v="1717.08"/>
        <n v="3106.78"/>
        <n v="812.31"/>
        <n v="3604.48"/>
        <n v="169.16"/>
        <n v="2292.6799999999998"/>
        <n v="1397.94"/>
        <n v="110.17"/>
        <n v="64.25"/>
        <n v="3204.11"/>
        <n v="80.69"/>
        <n v="240.19"/>
        <n v="197.22"/>
        <n v="2238.17"/>
        <n v="242.74"/>
        <n v="3224.96"/>
        <n v="227.86"/>
        <n v="59.31"/>
        <n v="2071.9899999999998"/>
        <n v="1196.58"/>
        <n v="151.97"/>
        <n v="791.48"/>
        <n v="1355.3"/>
        <n v="2032.19"/>
        <n v="994.51"/>
        <n v="242.23"/>
        <n v="702.85"/>
        <n v="2620.66"/>
        <n v="54.85"/>
        <n v="520.72"/>
        <n v="511.88"/>
        <n v="71.55"/>
        <n v="49.95"/>
        <n v="233.07"/>
        <n v="282.02"/>
        <n v="171.63"/>
        <n v="4976.8500000000004"/>
        <n v="3652.66"/>
        <n v="677.43"/>
        <n v="3544.05"/>
        <n v="130.34"/>
        <n v="4781.83"/>
        <n v="1694.63"/>
        <n v="280.45"/>
        <n v="56.64"/>
        <n v="1366.31"/>
        <n v="129.24"/>
        <n v="191.47"/>
        <n v="252.01"/>
        <n v="2969.16"/>
        <n v="17.510000000000002"/>
        <n v="200.32"/>
        <n v="1804.09"/>
        <n v="400.31"/>
        <n v="463.19"/>
        <n v="3094.38"/>
        <n v="438.28"/>
        <n v="661.21"/>
        <n v="4657.38"/>
        <n v="450.18"/>
        <n v="3305.77"/>
        <n v="712.66"/>
        <n v="956.77"/>
        <n v="3559.9"/>
        <n v="2472.81"/>
        <n v="19.57"/>
        <n v="4856.82"/>
        <n v="1258.93"/>
        <n v="4253.01"/>
        <n v="3411.37"/>
        <n v="493.37"/>
        <n v="1823.66"/>
        <n v="1909.21"/>
        <n v="360.24"/>
        <n v="4177.33"/>
        <n v="5.66"/>
        <n v="1495.03"/>
        <n v="619.84"/>
        <n v="217.12"/>
        <n v="1042.77"/>
        <n v="113.54"/>
        <n v="280.79000000000002"/>
        <n v="44.19"/>
        <n v="259.3"/>
        <n v="362.72"/>
        <n v="423.24"/>
        <n v="130.29"/>
        <n v="563.76"/>
        <n v="2282.65"/>
        <n v="847.95"/>
        <n v="270.49"/>
        <n v="952.51"/>
        <n v="4125.12"/>
        <n v="389.87"/>
        <n v="477.05"/>
        <n v="627.07000000000005"/>
        <n v="3895.55"/>
        <n v="40.049999999999997"/>
        <n v="351.79"/>
        <n v="31.73"/>
        <n v="1518.81"/>
        <n v="98.1"/>
        <n v="424.97"/>
        <n v="2588.21"/>
        <n v="4693.12"/>
        <n v="196.34"/>
        <n v="809.1"/>
        <n v="617.04999999999995"/>
        <n v="859.57"/>
        <n v="728.82"/>
        <n v="786.88"/>
        <n v="4237.18"/>
        <n v="940.76"/>
        <n v="328.56"/>
        <n v="438.83"/>
        <n v="4701.2700000000004"/>
        <n v="42.35"/>
        <n v="188.3"/>
        <n v="189.95"/>
        <n v="31.17"/>
        <n v="3446.63"/>
        <n v="3532.07"/>
        <n v="253.07"/>
        <n v="3313.78"/>
        <n v="290.77"/>
        <n v="3244.31"/>
        <n v="4029.11"/>
        <n v="1104.02"/>
        <n v="350.07"/>
        <n v="477.56"/>
        <n v="2908.35"/>
        <n v="1791.46"/>
        <n v="30.13"/>
        <n v="3259.36"/>
        <n v="168.5"/>
        <n v="565.11"/>
        <n v="471.03"/>
        <n v="2669.88"/>
        <n v="966.23"/>
        <n v="142.78"/>
        <n v="51.35"/>
        <n v="3579.34"/>
        <n v="50.93"/>
        <n v="4552.2299999999996"/>
        <n v="1900.99"/>
        <n v="4403.68"/>
        <n v="203.27"/>
        <n v="157.26"/>
        <n v="4194.18"/>
        <n v="2576.7199999999998"/>
        <n v="3101.82"/>
        <n v="4479.2"/>
        <n v="846.92"/>
        <n v="2236.14"/>
        <n v="231.81"/>
        <n v="1998.36"/>
        <n v="1372.95"/>
        <n v="537.37"/>
        <n v="1645.19"/>
        <n v="1729.43"/>
        <n v="3492.58"/>
        <n v="595.71"/>
        <n v="632.91999999999996"/>
        <n v="11.82"/>
        <n v="439.18"/>
        <n v="586.85"/>
        <n v="4249.16"/>
        <n v="3739.82"/>
        <n v="3986.23"/>
        <n v="2907.76"/>
        <n v="707.9"/>
        <n v="9.19"/>
        <n v="541.53"/>
        <n v="86.16"/>
        <n v="428.24"/>
        <n v="4671.6400000000003"/>
        <n v="1664.02"/>
        <n v="2209.06"/>
        <n v="332.43"/>
        <n v="676.06"/>
      </sharedItems>
    </cacheField>
  </cacheFields>
  <extLst>
    <ext xmlns:x14="http://schemas.microsoft.com/office/spreadsheetml/2009/9/main" uri="{725AE2AE-9491-48be-B2B4-4EB974FC3084}">
      <x14:pivotCacheDefinition pivotCacheId="11100287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5">
  <r>
    <x v="0"/>
    <x v="0"/>
    <x v="0"/>
    <s v="1/1/2019"/>
    <x v="0"/>
    <s v="60XQ353au"/>
    <x v="0"/>
    <x v="0"/>
    <x v="0"/>
    <x v="0"/>
    <x v="0"/>
  </r>
  <r>
    <x v="1"/>
    <x v="0"/>
    <x v="0"/>
    <s v="1/1/2019"/>
    <x v="0"/>
    <s v="64Bl124wK"/>
    <x v="1"/>
    <x v="0"/>
    <x v="0"/>
    <x v="1"/>
    <x v="1"/>
  </r>
  <r>
    <x v="2"/>
    <x v="0"/>
    <x v="0"/>
    <s v="1/6/2019"/>
    <x v="1"/>
    <s v="23Jw000d1"/>
    <x v="2"/>
    <x v="1"/>
    <x v="1"/>
    <x v="2"/>
    <x v="2"/>
  </r>
  <r>
    <x v="3"/>
    <x v="0"/>
    <x v="0"/>
    <s v="1/6/2019"/>
    <x v="1"/>
    <s v="93Ha033zA"/>
    <x v="0"/>
    <x v="0"/>
    <x v="0"/>
    <x v="0"/>
    <x v="3"/>
  </r>
  <r>
    <x v="4"/>
    <x v="0"/>
    <x v="0"/>
    <s v="1/7/2019"/>
    <x v="2"/>
    <s v="33Cb947z9"/>
    <x v="3"/>
    <x v="0"/>
    <x v="0"/>
    <x v="3"/>
    <x v="4"/>
  </r>
  <r>
    <x v="5"/>
    <x v="0"/>
    <x v="0"/>
    <s v="1/9/2019"/>
    <x v="3"/>
    <s v="16Jw448fE"/>
    <x v="2"/>
    <x v="1"/>
    <x v="2"/>
    <x v="2"/>
    <x v="5"/>
  </r>
  <r>
    <x v="6"/>
    <x v="0"/>
    <x v="0"/>
    <s v="1/9/2019"/>
    <x v="4"/>
    <s v="58Ep326tR"/>
    <x v="4"/>
    <x v="2"/>
    <x v="0"/>
    <x v="3"/>
    <x v="6"/>
  </r>
  <r>
    <x v="7"/>
    <x v="0"/>
    <x v="0"/>
    <s v="1/10/2019"/>
    <x v="5"/>
    <s v="06ma069fu"/>
    <x v="1"/>
    <x v="1"/>
    <x v="2"/>
    <x v="1"/>
    <x v="7"/>
  </r>
  <r>
    <x v="8"/>
    <x v="0"/>
    <x v="0"/>
    <s v="1/10/2019"/>
    <x v="6"/>
    <s v="68kJ659oh"/>
    <x v="1"/>
    <x v="0"/>
    <x v="0"/>
    <x v="1"/>
    <x v="8"/>
  </r>
  <r>
    <x v="9"/>
    <x v="0"/>
    <x v="0"/>
    <s v="1/11/2019"/>
    <x v="2"/>
    <s v="333j140tM"/>
    <x v="1"/>
    <x v="0"/>
    <x v="0"/>
    <x v="1"/>
    <x v="9"/>
  </r>
  <r>
    <x v="10"/>
    <x v="0"/>
    <x v="0"/>
    <s v="1/12/2019"/>
    <x v="5"/>
    <s v="17aC763lm"/>
    <x v="2"/>
    <x v="1"/>
    <x v="3"/>
    <x v="2"/>
    <x v="10"/>
  </r>
  <r>
    <x v="11"/>
    <x v="0"/>
    <x v="0"/>
    <s v="1/12/2019"/>
    <x v="7"/>
    <s v="11bD330fh"/>
    <x v="4"/>
    <x v="2"/>
    <x v="0"/>
    <x v="3"/>
    <x v="11"/>
  </r>
  <r>
    <x v="12"/>
    <x v="0"/>
    <x v="0"/>
    <s v="1/15/2019"/>
    <x v="1"/>
    <s v="8153583lo"/>
    <x v="5"/>
    <x v="1"/>
    <x v="2"/>
    <x v="4"/>
    <x v="12"/>
  </r>
  <r>
    <x v="13"/>
    <x v="0"/>
    <x v="0"/>
    <s v="1/16/2019"/>
    <x v="8"/>
    <s v="13PJ464mz"/>
    <x v="0"/>
    <x v="2"/>
    <x v="0"/>
    <x v="0"/>
    <x v="13"/>
  </r>
  <r>
    <x v="14"/>
    <x v="0"/>
    <x v="0"/>
    <s v="1/16/2019"/>
    <x v="3"/>
    <s v="0574240vc"/>
    <x v="1"/>
    <x v="0"/>
    <x v="0"/>
    <x v="1"/>
    <x v="14"/>
  </r>
  <r>
    <x v="15"/>
    <x v="0"/>
    <x v="0"/>
    <s v="1/16/2019"/>
    <x v="9"/>
    <s v="05yw947n9"/>
    <x v="6"/>
    <x v="3"/>
    <x v="0"/>
    <x v="5"/>
    <x v="15"/>
  </r>
  <r>
    <x v="16"/>
    <x v="0"/>
    <x v="0"/>
    <s v="1/18/2019"/>
    <x v="3"/>
    <s v="55Gx274xJ"/>
    <x v="7"/>
    <x v="0"/>
    <x v="0"/>
    <x v="1"/>
    <x v="16"/>
  </r>
  <r>
    <x v="17"/>
    <x v="0"/>
    <x v="0"/>
    <s v="1/19/2019"/>
    <x v="10"/>
    <s v="16LK119bI"/>
    <x v="2"/>
    <x v="2"/>
    <x v="0"/>
    <x v="2"/>
    <x v="6"/>
  </r>
  <r>
    <x v="18"/>
    <x v="0"/>
    <x v="0"/>
    <s v="1/21/2019"/>
    <x v="1"/>
    <s v="18uY570jm"/>
    <x v="5"/>
    <x v="0"/>
    <x v="0"/>
    <x v="4"/>
    <x v="17"/>
  </r>
  <r>
    <x v="19"/>
    <x v="0"/>
    <x v="0"/>
    <s v="1/22/2019"/>
    <x v="11"/>
    <s v="54ME029hK"/>
    <x v="0"/>
    <x v="2"/>
    <x v="0"/>
    <x v="0"/>
    <x v="6"/>
  </r>
  <r>
    <x v="20"/>
    <x v="0"/>
    <x v="0"/>
    <s v="1/23/2019"/>
    <x v="12"/>
    <s v="97jD878n9"/>
    <x v="6"/>
    <x v="2"/>
    <x v="0"/>
    <x v="5"/>
    <x v="11"/>
  </r>
  <r>
    <x v="21"/>
    <x v="0"/>
    <x v="0"/>
    <s v="1/24/2019"/>
    <x v="13"/>
    <s v="48N5334e6"/>
    <x v="4"/>
    <x v="1"/>
    <x v="2"/>
    <x v="3"/>
    <x v="18"/>
  </r>
  <r>
    <x v="22"/>
    <x v="0"/>
    <x v="0"/>
    <s v="1/24/2019"/>
    <x v="5"/>
    <s v="94Th309hr"/>
    <x v="7"/>
    <x v="1"/>
    <x v="3"/>
    <x v="1"/>
    <x v="19"/>
  </r>
  <r>
    <x v="23"/>
    <x v="0"/>
    <x v="0"/>
    <s v="1/24/2019"/>
    <x v="0"/>
    <s v="31DV129dC"/>
    <x v="5"/>
    <x v="0"/>
    <x v="0"/>
    <x v="4"/>
    <x v="20"/>
  </r>
  <r>
    <x v="24"/>
    <x v="0"/>
    <x v="0"/>
    <s v="1/25/2019"/>
    <x v="3"/>
    <s v="13nW886vo"/>
    <x v="2"/>
    <x v="1"/>
    <x v="1"/>
    <x v="2"/>
    <x v="21"/>
  </r>
  <r>
    <x v="25"/>
    <x v="0"/>
    <x v="0"/>
    <s v="1/25/2019"/>
    <x v="5"/>
    <s v="08U7398ax"/>
    <x v="6"/>
    <x v="1"/>
    <x v="3"/>
    <x v="5"/>
    <x v="22"/>
  </r>
  <r>
    <x v="26"/>
    <x v="0"/>
    <x v="0"/>
    <s v="1/27/2019"/>
    <x v="14"/>
    <s v="03d2919wU"/>
    <x v="2"/>
    <x v="2"/>
    <x v="0"/>
    <x v="2"/>
    <x v="11"/>
  </r>
  <r>
    <x v="27"/>
    <x v="0"/>
    <x v="0"/>
    <s v="1/27/2019"/>
    <x v="15"/>
    <s v="07Bh127zM"/>
    <x v="7"/>
    <x v="0"/>
    <x v="0"/>
    <x v="1"/>
    <x v="23"/>
  </r>
  <r>
    <x v="28"/>
    <x v="0"/>
    <x v="0"/>
    <s v="1/27/2019"/>
    <x v="0"/>
    <s v="533R437hu"/>
    <x v="2"/>
    <x v="0"/>
    <x v="0"/>
    <x v="2"/>
    <x v="24"/>
  </r>
  <r>
    <x v="29"/>
    <x v="0"/>
    <x v="0"/>
    <s v="1/28/2019"/>
    <x v="2"/>
    <s v="85Ia154mj"/>
    <x v="3"/>
    <x v="0"/>
    <x v="0"/>
    <x v="3"/>
    <x v="25"/>
  </r>
  <r>
    <x v="30"/>
    <x v="0"/>
    <x v="0"/>
    <s v="1/29/2019"/>
    <x v="3"/>
    <s v="94MN226rS"/>
    <x v="5"/>
    <x v="0"/>
    <x v="0"/>
    <x v="4"/>
    <x v="26"/>
  </r>
  <r>
    <x v="31"/>
    <x v="0"/>
    <x v="0"/>
    <s v="1/29/2019"/>
    <x v="16"/>
    <s v="45Y7382z5"/>
    <x v="4"/>
    <x v="3"/>
    <x v="0"/>
    <x v="3"/>
    <x v="27"/>
  </r>
  <r>
    <x v="32"/>
    <x v="0"/>
    <x v="1"/>
    <s v="2/2/2019"/>
    <x v="2"/>
    <s v="85do656gT"/>
    <x v="0"/>
    <x v="1"/>
    <x v="4"/>
    <x v="0"/>
    <x v="28"/>
  </r>
  <r>
    <x v="33"/>
    <x v="0"/>
    <x v="1"/>
    <s v="2/2/2019"/>
    <x v="0"/>
    <s v="12bc602qT"/>
    <x v="3"/>
    <x v="1"/>
    <x v="3"/>
    <x v="3"/>
    <x v="29"/>
  </r>
  <r>
    <x v="34"/>
    <x v="0"/>
    <x v="1"/>
    <s v="2/2/2019"/>
    <x v="2"/>
    <s v="63F3075sA"/>
    <x v="4"/>
    <x v="0"/>
    <x v="0"/>
    <x v="3"/>
    <x v="30"/>
  </r>
  <r>
    <x v="35"/>
    <x v="0"/>
    <x v="1"/>
    <s v="2/3/2019"/>
    <x v="17"/>
    <s v="6969557fi"/>
    <x v="5"/>
    <x v="2"/>
    <x v="0"/>
    <x v="4"/>
    <x v="6"/>
  </r>
  <r>
    <x v="36"/>
    <x v="0"/>
    <x v="1"/>
    <s v="2/4/2019"/>
    <x v="18"/>
    <s v="53fz767pK"/>
    <x v="7"/>
    <x v="2"/>
    <x v="0"/>
    <x v="1"/>
    <x v="13"/>
  </r>
  <r>
    <x v="37"/>
    <x v="0"/>
    <x v="1"/>
    <s v="2/4/2019"/>
    <x v="19"/>
    <s v="47PS021mq"/>
    <x v="4"/>
    <x v="2"/>
    <x v="0"/>
    <x v="3"/>
    <x v="11"/>
  </r>
  <r>
    <x v="38"/>
    <x v="0"/>
    <x v="1"/>
    <s v="2/4/2019"/>
    <x v="2"/>
    <s v="77Wr811fh"/>
    <x v="7"/>
    <x v="0"/>
    <x v="0"/>
    <x v="1"/>
    <x v="31"/>
  </r>
  <r>
    <x v="39"/>
    <x v="0"/>
    <x v="1"/>
    <s v="2/6/2019"/>
    <x v="0"/>
    <s v="94E7393kM"/>
    <x v="2"/>
    <x v="1"/>
    <x v="1"/>
    <x v="2"/>
    <x v="32"/>
  </r>
  <r>
    <x v="40"/>
    <x v="0"/>
    <x v="1"/>
    <s v="2/6/2019"/>
    <x v="2"/>
    <s v="34rF497pE"/>
    <x v="1"/>
    <x v="0"/>
    <x v="0"/>
    <x v="1"/>
    <x v="33"/>
  </r>
  <r>
    <x v="41"/>
    <x v="0"/>
    <x v="1"/>
    <s v="2/7/2019"/>
    <x v="1"/>
    <s v="40UN684go"/>
    <x v="3"/>
    <x v="1"/>
    <x v="1"/>
    <x v="3"/>
    <x v="34"/>
  </r>
  <r>
    <x v="42"/>
    <x v="0"/>
    <x v="1"/>
    <s v="2/7/2019"/>
    <x v="2"/>
    <s v="98Mm765ii"/>
    <x v="1"/>
    <x v="0"/>
    <x v="0"/>
    <x v="1"/>
    <x v="35"/>
  </r>
  <r>
    <x v="43"/>
    <x v="0"/>
    <x v="1"/>
    <s v="2/8/2019"/>
    <x v="0"/>
    <s v="36Ui835ks"/>
    <x v="4"/>
    <x v="0"/>
    <x v="0"/>
    <x v="3"/>
    <x v="36"/>
  </r>
  <r>
    <x v="44"/>
    <x v="0"/>
    <x v="1"/>
    <s v="2/9/2019"/>
    <x v="3"/>
    <s v="24Bz557kT"/>
    <x v="0"/>
    <x v="1"/>
    <x v="2"/>
    <x v="0"/>
    <x v="37"/>
  </r>
  <r>
    <x v="45"/>
    <x v="0"/>
    <x v="1"/>
    <s v="2/9/2019"/>
    <x v="2"/>
    <s v="70C8956oK"/>
    <x v="2"/>
    <x v="0"/>
    <x v="0"/>
    <x v="2"/>
    <x v="38"/>
  </r>
  <r>
    <x v="46"/>
    <x v="0"/>
    <x v="1"/>
    <s v="2/10/2019"/>
    <x v="5"/>
    <s v="43h3257kf"/>
    <x v="1"/>
    <x v="1"/>
    <x v="1"/>
    <x v="1"/>
    <x v="39"/>
  </r>
  <r>
    <x v="47"/>
    <x v="0"/>
    <x v="1"/>
    <s v="2/10/2019"/>
    <x v="5"/>
    <s v="66IZ458js"/>
    <x v="5"/>
    <x v="1"/>
    <x v="3"/>
    <x v="4"/>
    <x v="40"/>
  </r>
  <r>
    <x v="48"/>
    <x v="0"/>
    <x v="1"/>
    <s v="2/10/2019"/>
    <x v="5"/>
    <s v="85eF094e0"/>
    <x v="5"/>
    <x v="0"/>
    <x v="0"/>
    <x v="4"/>
    <x v="41"/>
  </r>
  <r>
    <x v="49"/>
    <x v="0"/>
    <x v="1"/>
    <s v="2/11/2019"/>
    <x v="2"/>
    <s v="43JK655vc"/>
    <x v="4"/>
    <x v="1"/>
    <x v="3"/>
    <x v="3"/>
    <x v="42"/>
  </r>
  <r>
    <x v="50"/>
    <x v="0"/>
    <x v="1"/>
    <s v="2/12/2019"/>
    <x v="3"/>
    <s v="67HY422kh"/>
    <x v="7"/>
    <x v="0"/>
    <x v="0"/>
    <x v="1"/>
    <x v="43"/>
  </r>
  <r>
    <x v="51"/>
    <x v="0"/>
    <x v="1"/>
    <s v="2/14/2019"/>
    <x v="20"/>
    <s v="75eK291qI"/>
    <x v="3"/>
    <x v="2"/>
    <x v="0"/>
    <x v="3"/>
    <x v="11"/>
  </r>
  <r>
    <x v="52"/>
    <x v="0"/>
    <x v="1"/>
    <s v="2/15/2019"/>
    <x v="21"/>
    <s v="09V3460w8"/>
    <x v="3"/>
    <x v="2"/>
    <x v="0"/>
    <x v="3"/>
    <x v="6"/>
  </r>
  <r>
    <x v="53"/>
    <x v="0"/>
    <x v="1"/>
    <s v="2/17/2019"/>
    <x v="2"/>
    <s v="68bo647sE"/>
    <x v="5"/>
    <x v="1"/>
    <x v="4"/>
    <x v="4"/>
    <x v="44"/>
  </r>
  <r>
    <x v="54"/>
    <x v="0"/>
    <x v="1"/>
    <s v="2/17/2019"/>
    <x v="3"/>
    <s v="34Wj048qS"/>
    <x v="2"/>
    <x v="0"/>
    <x v="0"/>
    <x v="2"/>
    <x v="45"/>
  </r>
  <r>
    <x v="55"/>
    <x v="0"/>
    <x v="1"/>
    <s v="2/17/2019"/>
    <x v="15"/>
    <s v="65xm232bR"/>
    <x v="5"/>
    <x v="0"/>
    <x v="0"/>
    <x v="4"/>
    <x v="46"/>
  </r>
  <r>
    <x v="56"/>
    <x v="0"/>
    <x v="1"/>
    <s v="2/17/2019"/>
    <x v="2"/>
    <s v="54bU626pR"/>
    <x v="5"/>
    <x v="0"/>
    <x v="0"/>
    <x v="4"/>
    <x v="47"/>
  </r>
  <r>
    <x v="57"/>
    <x v="0"/>
    <x v="1"/>
    <s v="2/18/2019"/>
    <x v="5"/>
    <s v="81bR505yT"/>
    <x v="3"/>
    <x v="0"/>
    <x v="0"/>
    <x v="3"/>
    <x v="48"/>
  </r>
  <r>
    <x v="58"/>
    <x v="0"/>
    <x v="1"/>
    <s v="2/18/2019"/>
    <x v="2"/>
    <s v="144y540qr"/>
    <x v="6"/>
    <x v="0"/>
    <x v="0"/>
    <x v="5"/>
    <x v="49"/>
  </r>
  <r>
    <x v="59"/>
    <x v="0"/>
    <x v="1"/>
    <s v="2/19/2019"/>
    <x v="22"/>
    <s v="54Hb125rM"/>
    <x v="0"/>
    <x v="2"/>
    <x v="0"/>
    <x v="0"/>
    <x v="13"/>
  </r>
  <r>
    <x v="60"/>
    <x v="0"/>
    <x v="1"/>
    <s v="2/19/2019"/>
    <x v="2"/>
    <s v="96DK906zq"/>
    <x v="6"/>
    <x v="0"/>
    <x v="0"/>
    <x v="5"/>
    <x v="50"/>
  </r>
  <r>
    <x v="61"/>
    <x v="0"/>
    <x v="1"/>
    <s v="2/20/2019"/>
    <x v="23"/>
    <s v="770m150z3"/>
    <x v="3"/>
    <x v="1"/>
    <x v="3"/>
    <x v="3"/>
    <x v="51"/>
  </r>
  <r>
    <x v="62"/>
    <x v="0"/>
    <x v="1"/>
    <s v="2/22/2019"/>
    <x v="3"/>
    <s v="16LT539c0"/>
    <x v="6"/>
    <x v="1"/>
    <x v="4"/>
    <x v="5"/>
    <x v="52"/>
  </r>
  <r>
    <x v="63"/>
    <x v="0"/>
    <x v="1"/>
    <s v="2/24/2019"/>
    <x v="2"/>
    <s v="40iy775eD"/>
    <x v="1"/>
    <x v="0"/>
    <x v="0"/>
    <x v="1"/>
    <x v="53"/>
  </r>
  <r>
    <x v="64"/>
    <x v="0"/>
    <x v="1"/>
    <s v="2/25/2019"/>
    <x v="3"/>
    <s v="40po497wb"/>
    <x v="3"/>
    <x v="0"/>
    <x v="0"/>
    <x v="3"/>
    <x v="54"/>
  </r>
  <r>
    <x v="65"/>
    <x v="0"/>
    <x v="1"/>
    <s v="2/25/2019"/>
    <x v="5"/>
    <s v="65EO450gY"/>
    <x v="0"/>
    <x v="0"/>
    <x v="0"/>
    <x v="0"/>
    <x v="55"/>
  </r>
  <r>
    <x v="66"/>
    <x v="0"/>
    <x v="1"/>
    <s v="2/26/2019"/>
    <x v="24"/>
    <s v="56bM886ot"/>
    <x v="5"/>
    <x v="2"/>
    <x v="0"/>
    <x v="4"/>
    <x v="6"/>
  </r>
  <r>
    <x v="67"/>
    <x v="0"/>
    <x v="1"/>
    <s v="2/27/2019"/>
    <x v="25"/>
    <s v="628D657vA"/>
    <x v="7"/>
    <x v="2"/>
    <x v="0"/>
    <x v="1"/>
    <x v="13"/>
  </r>
  <r>
    <x v="68"/>
    <x v="0"/>
    <x v="1"/>
    <s v="2/28/2019"/>
    <x v="2"/>
    <s v="17xY932sC"/>
    <x v="3"/>
    <x v="1"/>
    <x v="2"/>
    <x v="3"/>
    <x v="56"/>
  </r>
  <r>
    <x v="69"/>
    <x v="0"/>
    <x v="1"/>
    <s v="2/28/2019"/>
    <x v="26"/>
    <s v="21e5146ft"/>
    <x v="6"/>
    <x v="2"/>
    <x v="0"/>
    <x v="5"/>
    <x v="11"/>
  </r>
  <r>
    <x v="70"/>
    <x v="0"/>
    <x v="1"/>
    <s v="2/28/2019"/>
    <x v="1"/>
    <s v="72x7765zh"/>
    <x v="3"/>
    <x v="0"/>
    <x v="0"/>
    <x v="3"/>
    <x v="57"/>
  </r>
  <r>
    <x v="71"/>
    <x v="0"/>
    <x v="1"/>
    <s v="2/28/2019"/>
    <x v="5"/>
    <s v="78fm954w8"/>
    <x v="4"/>
    <x v="0"/>
    <x v="0"/>
    <x v="3"/>
    <x v="58"/>
  </r>
  <r>
    <x v="72"/>
    <x v="0"/>
    <x v="1"/>
    <s v="2/28/2019"/>
    <x v="27"/>
    <s v="509r104cM"/>
    <x v="3"/>
    <x v="0"/>
    <x v="0"/>
    <x v="3"/>
    <x v="59"/>
  </r>
  <r>
    <x v="73"/>
    <x v="0"/>
    <x v="2"/>
    <s v="3/1/2019"/>
    <x v="28"/>
    <s v="8836019gQ"/>
    <x v="2"/>
    <x v="2"/>
    <x v="0"/>
    <x v="2"/>
    <x v="11"/>
  </r>
  <r>
    <x v="74"/>
    <x v="0"/>
    <x v="2"/>
    <s v="3/2/2019"/>
    <x v="1"/>
    <s v="35MG636co"/>
    <x v="5"/>
    <x v="1"/>
    <x v="3"/>
    <x v="4"/>
    <x v="60"/>
  </r>
  <r>
    <x v="75"/>
    <x v="0"/>
    <x v="2"/>
    <s v="3/3/2019"/>
    <x v="29"/>
    <s v="59zT838zd"/>
    <x v="6"/>
    <x v="2"/>
    <x v="0"/>
    <x v="5"/>
    <x v="6"/>
  </r>
  <r>
    <x v="76"/>
    <x v="0"/>
    <x v="2"/>
    <s v="3/3/2019"/>
    <x v="0"/>
    <s v="14fi643kE"/>
    <x v="3"/>
    <x v="0"/>
    <x v="0"/>
    <x v="3"/>
    <x v="61"/>
  </r>
  <r>
    <x v="77"/>
    <x v="0"/>
    <x v="2"/>
    <s v="3/3/2019"/>
    <x v="30"/>
    <s v="02fB015yN"/>
    <x v="5"/>
    <x v="0"/>
    <x v="0"/>
    <x v="4"/>
    <x v="62"/>
  </r>
  <r>
    <x v="78"/>
    <x v="0"/>
    <x v="2"/>
    <s v="3/3/2019"/>
    <x v="31"/>
    <s v="73On620rv"/>
    <x v="6"/>
    <x v="3"/>
    <x v="0"/>
    <x v="5"/>
    <x v="63"/>
  </r>
  <r>
    <x v="79"/>
    <x v="0"/>
    <x v="2"/>
    <s v="3/5/2019"/>
    <x v="3"/>
    <s v="23Mw936dg"/>
    <x v="2"/>
    <x v="0"/>
    <x v="0"/>
    <x v="2"/>
    <x v="64"/>
  </r>
  <r>
    <x v="80"/>
    <x v="0"/>
    <x v="2"/>
    <s v="3/8/2019"/>
    <x v="2"/>
    <s v="96yK680ir"/>
    <x v="3"/>
    <x v="0"/>
    <x v="0"/>
    <x v="3"/>
    <x v="65"/>
  </r>
  <r>
    <x v="81"/>
    <x v="0"/>
    <x v="2"/>
    <s v="3/11/2019"/>
    <x v="0"/>
    <s v="86Kr561dV"/>
    <x v="2"/>
    <x v="1"/>
    <x v="2"/>
    <x v="2"/>
    <x v="66"/>
  </r>
  <r>
    <x v="82"/>
    <x v="0"/>
    <x v="2"/>
    <s v="3/11/2019"/>
    <x v="32"/>
    <s v="08KJ279bD"/>
    <x v="3"/>
    <x v="2"/>
    <x v="0"/>
    <x v="3"/>
    <x v="11"/>
  </r>
  <r>
    <x v="83"/>
    <x v="0"/>
    <x v="2"/>
    <s v="3/11/2019"/>
    <x v="3"/>
    <s v="52xF284uS"/>
    <x v="3"/>
    <x v="0"/>
    <x v="0"/>
    <x v="3"/>
    <x v="67"/>
  </r>
  <r>
    <x v="84"/>
    <x v="0"/>
    <x v="2"/>
    <s v="3/11/2019"/>
    <x v="5"/>
    <s v="14TY939bu"/>
    <x v="1"/>
    <x v="0"/>
    <x v="0"/>
    <x v="1"/>
    <x v="68"/>
  </r>
  <r>
    <x v="85"/>
    <x v="0"/>
    <x v="2"/>
    <s v="3/12/2019"/>
    <x v="33"/>
    <s v="82Le220jr"/>
    <x v="7"/>
    <x v="2"/>
    <x v="0"/>
    <x v="1"/>
    <x v="11"/>
  </r>
  <r>
    <x v="86"/>
    <x v="0"/>
    <x v="2"/>
    <s v="3/12/2019"/>
    <x v="1"/>
    <s v="05KM432hC"/>
    <x v="0"/>
    <x v="0"/>
    <x v="0"/>
    <x v="0"/>
    <x v="69"/>
  </r>
  <r>
    <x v="87"/>
    <x v="0"/>
    <x v="2"/>
    <s v="3/14/2019"/>
    <x v="5"/>
    <s v="00Yl841tl"/>
    <x v="4"/>
    <x v="0"/>
    <x v="0"/>
    <x v="3"/>
    <x v="70"/>
  </r>
  <r>
    <x v="88"/>
    <x v="0"/>
    <x v="2"/>
    <s v="3/15/2019"/>
    <x v="2"/>
    <s v="70FI103ch"/>
    <x v="3"/>
    <x v="0"/>
    <x v="0"/>
    <x v="3"/>
    <x v="71"/>
  </r>
  <r>
    <x v="89"/>
    <x v="0"/>
    <x v="2"/>
    <s v="3/15/2019"/>
    <x v="0"/>
    <s v="90BT457xf"/>
    <x v="1"/>
    <x v="0"/>
    <x v="0"/>
    <x v="1"/>
    <x v="72"/>
  </r>
  <r>
    <x v="90"/>
    <x v="0"/>
    <x v="2"/>
    <s v="3/17/2019"/>
    <x v="1"/>
    <s v="82jp056yw"/>
    <x v="0"/>
    <x v="1"/>
    <x v="1"/>
    <x v="0"/>
    <x v="73"/>
  </r>
  <r>
    <x v="91"/>
    <x v="0"/>
    <x v="2"/>
    <s v="3/19/2019"/>
    <x v="3"/>
    <s v="58vR959nD"/>
    <x v="3"/>
    <x v="0"/>
    <x v="0"/>
    <x v="3"/>
    <x v="74"/>
  </r>
  <r>
    <x v="92"/>
    <x v="0"/>
    <x v="2"/>
    <s v="3/19/2019"/>
    <x v="5"/>
    <s v="24Ka885o6"/>
    <x v="6"/>
    <x v="0"/>
    <x v="0"/>
    <x v="5"/>
    <x v="75"/>
  </r>
  <r>
    <x v="93"/>
    <x v="0"/>
    <x v="2"/>
    <s v="3/20/2019"/>
    <x v="5"/>
    <s v="0791982g8"/>
    <x v="7"/>
    <x v="1"/>
    <x v="2"/>
    <x v="1"/>
    <x v="76"/>
  </r>
  <r>
    <x v="94"/>
    <x v="0"/>
    <x v="2"/>
    <s v="3/20/2019"/>
    <x v="2"/>
    <s v="91ev108jZ"/>
    <x v="2"/>
    <x v="0"/>
    <x v="0"/>
    <x v="2"/>
    <x v="77"/>
  </r>
  <r>
    <x v="95"/>
    <x v="0"/>
    <x v="2"/>
    <s v="3/20/2019"/>
    <x v="2"/>
    <s v="45SO357wo"/>
    <x v="6"/>
    <x v="0"/>
    <x v="0"/>
    <x v="5"/>
    <x v="78"/>
  </r>
  <r>
    <x v="96"/>
    <x v="0"/>
    <x v="2"/>
    <s v="3/21/2019"/>
    <x v="34"/>
    <s v="09BE805wq"/>
    <x v="2"/>
    <x v="2"/>
    <x v="0"/>
    <x v="2"/>
    <x v="11"/>
  </r>
  <r>
    <x v="97"/>
    <x v="0"/>
    <x v="2"/>
    <s v="3/21/2019"/>
    <x v="2"/>
    <s v="87bp108jD"/>
    <x v="7"/>
    <x v="0"/>
    <x v="0"/>
    <x v="1"/>
    <x v="79"/>
  </r>
  <r>
    <x v="98"/>
    <x v="0"/>
    <x v="2"/>
    <s v="3/22/2019"/>
    <x v="1"/>
    <s v="25fc834aI"/>
    <x v="6"/>
    <x v="0"/>
    <x v="0"/>
    <x v="5"/>
    <x v="80"/>
  </r>
  <r>
    <x v="99"/>
    <x v="0"/>
    <x v="2"/>
    <s v="3/24/2019"/>
    <x v="35"/>
    <s v="10Dn769xW"/>
    <x v="6"/>
    <x v="2"/>
    <x v="0"/>
    <x v="5"/>
    <x v="11"/>
  </r>
  <r>
    <x v="100"/>
    <x v="0"/>
    <x v="2"/>
    <s v="3/25/2019"/>
    <x v="36"/>
    <s v="13CM380sM"/>
    <x v="4"/>
    <x v="2"/>
    <x v="0"/>
    <x v="3"/>
    <x v="11"/>
  </r>
  <r>
    <x v="101"/>
    <x v="0"/>
    <x v="2"/>
    <s v="3/25/2019"/>
    <x v="3"/>
    <s v="77hF141cL"/>
    <x v="7"/>
    <x v="0"/>
    <x v="0"/>
    <x v="1"/>
    <x v="81"/>
  </r>
  <r>
    <x v="102"/>
    <x v="0"/>
    <x v="2"/>
    <s v="3/26/2019"/>
    <x v="0"/>
    <s v="085O345ps"/>
    <x v="4"/>
    <x v="1"/>
    <x v="4"/>
    <x v="3"/>
    <x v="82"/>
  </r>
  <r>
    <x v="103"/>
    <x v="0"/>
    <x v="2"/>
    <s v="3/26/2019"/>
    <x v="2"/>
    <s v="10uH299dE"/>
    <x v="4"/>
    <x v="0"/>
    <x v="0"/>
    <x v="3"/>
    <x v="83"/>
  </r>
  <r>
    <x v="104"/>
    <x v="0"/>
    <x v="2"/>
    <s v="3/26/2019"/>
    <x v="2"/>
    <s v="09G0684dP"/>
    <x v="6"/>
    <x v="0"/>
    <x v="0"/>
    <x v="5"/>
    <x v="84"/>
  </r>
  <r>
    <x v="105"/>
    <x v="0"/>
    <x v="2"/>
    <s v="3/27/2019"/>
    <x v="37"/>
    <s v="21ch072iO"/>
    <x v="4"/>
    <x v="2"/>
    <x v="0"/>
    <x v="3"/>
    <x v="13"/>
  </r>
  <r>
    <x v="106"/>
    <x v="0"/>
    <x v="2"/>
    <s v="3/28/2019"/>
    <x v="38"/>
    <s v="145m293rh"/>
    <x v="3"/>
    <x v="2"/>
    <x v="0"/>
    <x v="3"/>
    <x v="11"/>
  </r>
  <r>
    <x v="107"/>
    <x v="0"/>
    <x v="2"/>
    <s v="3/28/2019"/>
    <x v="1"/>
    <s v="04tg651qW"/>
    <x v="1"/>
    <x v="0"/>
    <x v="0"/>
    <x v="1"/>
    <x v="85"/>
  </r>
  <r>
    <x v="108"/>
    <x v="0"/>
    <x v="2"/>
    <s v="3/30/2019"/>
    <x v="1"/>
    <s v="04jn370z3"/>
    <x v="3"/>
    <x v="0"/>
    <x v="0"/>
    <x v="3"/>
    <x v="86"/>
  </r>
  <r>
    <x v="109"/>
    <x v="0"/>
    <x v="2"/>
    <s v="3/31/2019"/>
    <x v="0"/>
    <s v="04rV731mL"/>
    <x v="4"/>
    <x v="1"/>
    <x v="4"/>
    <x v="3"/>
    <x v="87"/>
  </r>
  <r>
    <x v="110"/>
    <x v="0"/>
    <x v="3"/>
    <s v="4/1/2019"/>
    <x v="3"/>
    <s v="83Aa988te"/>
    <x v="1"/>
    <x v="1"/>
    <x v="2"/>
    <x v="1"/>
    <x v="88"/>
  </r>
  <r>
    <x v="111"/>
    <x v="0"/>
    <x v="3"/>
    <s v="4/2/2019"/>
    <x v="5"/>
    <s v="34R9592ki"/>
    <x v="5"/>
    <x v="1"/>
    <x v="3"/>
    <x v="4"/>
    <x v="89"/>
  </r>
  <r>
    <x v="112"/>
    <x v="0"/>
    <x v="3"/>
    <s v="4/3/2019"/>
    <x v="0"/>
    <s v="303Q147yd"/>
    <x v="1"/>
    <x v="1"/>
    <x v="4"/>
    <x v="1"/>
    <x v="90"/>
  </r>
  <r>
    <x v="113"/>
    <x v="0"/>
    <x v="3"/>
    <s v="4/3/2019"/>
    <x v="0"/>
    <s v="16Ql337ys"/>
    <x v="2"/>
    <x v="0"/>
    <x v="0"/>
    <x v="2"/>
    <x v="91"/>
  </r>
  <r>
    <x v="114"/>
    <x v="0"/>
    <x v="3"/>
    <s v="4/4/2019"/>
    <x v="1"/>
    <s v="64Zm338tp"/>
    <x v="0"/>
    <x v="1"/>
    <x v="2"/>
    <x v="0"/>
    <x v="92"/>
  </r>
  <r>
    <x v="115"/>
    <x v="0"/>
    <x v="3"/>
    <s v="4/5/2019"/>
    <x v="3"/>
    <s v="480t660yI"/>
    <x v="3"/>
    <x v="0"/>
    <x v="0"/>
    <x v="3"/>
    <x v="93"/>
  </r>
  <r>
    <x v="116"/>
    <x v="0"/>
    <x v="3"/>
    <s v="4/7/2019"/>
    <x v="27"/>
    <s v="60qr014c9"/>
    <x v="0"/>
    <x v="0"/>
    <x v="0"/>
    <x v="0"/>
    <x v="94"/>
  </r>
  <r>
    <x v="117"/>
    <x v="0"/>
    <x v="3"/>
    <s v="4/8/2019"/>
    <x v="0"/>
    <s v="81pZ235nZ"/>
    <x v="3"/>
    <x v="1"/>
    <x v="4"/>
    <x v="3"/>
    <x v="95"/>
  </r>
  <r>
    <x v="118"/>
    <x v="0"/>
    <x v="3"/>
    <s v="4/8/2019"/>
    <x v="39"/>
    <s v="53SH731nO"/>
    <x v="7"/>
    <x v="2"/>
    <x v="0"/>
    <x v="1"/>
    <x v="13"/>
  </r>
  <r>
    <x v="119"/>
    <x v="0"/>
    <x v="3"/>
    <s v="4/8/2019"/>
    <x v="1"/>
    <s v="03lw432hq"/>
    <x v="0"/>
    <x v="0"/>
    <x v="0"/>
    <x v="0"/>
    <x v="96"/>
  </r>
  <r>
    <x v="120"/>
    <x v="0"/>
    <x v="3"/>
    <s v="4/9/2019"/>
    <x v="2"/>
    <s v="95eA972jh"/>
    <x v="2"/>
    <x v="1"/>
    <x v="3"/>
    <x v="2"/>
    <x v="97"/>
  </r>
  <r>
    <x v="121"/>
    <x v="0"/>
    <x v="3"/>
    <s v="4/9/2019"/>
    <x v="40"/>
    <s v="49l8138vE"/>
    <x v="2"/>
    <x v="2"/>
    <x v="0"/>
    <x v="2"/>
    <x v="11"/>
  </r>
  <r>
    <x v="122"/>
    <x v="0"/>
    <x v="3"/>
    <s v="4/9/2019"/>
    <x v="1"/>
    <s v="69SU316k7"/>
    <x v="4"/>
    <x v="0"/>
    <x v="0"/>
    <x v="3"/>
    <x v="98"/>
  </r>
  <r>
    <x v="123"/>
    <x v="0"/>
    <x v="3"/>
    <s v="4/9/2019"/>
    <x v="1"/>
    <s v="66lR719ik"/>
    <x v="5"/>
    <x v="0"/>
    <x v="0"/>
    <x v="4"/>
    <x v="99"/>
  </r>
  <r>
    <x v="124"/>
    <x v="0"/>
    <x v="3"/>
    <s v="4/11/2019"/>
    <x v="2"/>
    <s v="01RG805cQ"/>
    <x v="2"/>
    <x v="0"/>
    <x v="0"/>
    <x v="2"/>
    <x v="100"/>
  </r>
  <r>
    <x v="125"/>
    <x v="0"/>
    <x v="3"/>
    <s v="4/12/2019"/>
    <x v="41"/>
    <s v="11Yy055jt"/>
    <x v="5"/>
    <x v="0"/>
    <x v="0"/>
    <x v="4"/>
    <x v="101"/>
  </r>
  <r>
    <x v="126"/>
    <x v="0"/>
    <x v="3"/>
    <s v="4/13/2019"/>
    <x v="42"/>
    <s v="37l6898mu"/>
    <x v="4"/>
    <x v="2"/>
    <x v="0"/>
    <x v="3"/>
    <x v="13"/>
  </r>
  <r>
    <x v="127"/>
    <x v="0"/>
    <x v="3"/>
    <s v="4/13/2019"/>
    <x v="1"/>
    <s v="44XV146gq"/>
    <x v="0"/>
    <x v="0"/>
    <x v="0"/>
    <x v="0"/>
    <x v="102"/>
  </r>
  <r>
    <x v="128"/>
    <x v="0"/>
    <x v="3"/>
    <s v="4/14/2019"/>
    <x v="1"/>
    <s v="08Pn282hN"/>
    <x v="1"/>
    <x v="1"/>
    <x v="1"/>
    <x v="1"/>
    <x v="103"/>
  </r>
  <r>
    <x v="129"/>
    <x v="0"/>
    <x v="3"/>
    <s v="4/14/2019"/>
    <x v="43"/>
    <s v="209A727oY"/>
    <x v="0"/>
    <x v="2"/>
    <x v="0"/>
    <x v="0"/>
    <x v="6"/>
  </r>
  <r>
    <x v="130"/>
    <x v="0"/>
    <x v="3"/>
    <s v="4/15/2019"/>
    <x v="44"/>
    <s v="956X242cg"/>
    <x v="3"/>
    <x v="2"/>
    <x v="0"/>
    <x v="3"/>
    <x v="6"/>
  </r>
  <r>
    <x v="131"/>
    <x v="0"/>
    <x v="3"/>
    <s v="4/16/2019"/>
    <x v="3"/>
    <s v="54ym544kj"/>
    <x v="3"/>
    <x v="0"/>
    <x v="0"/>
    <x v="3"/>
    <x v="104"/>
  </r>
  <r>
    <x v="132"/>
    <x v="0"/>
    <x v="3"/>
    <s v="4/18/2019"/>
    <x v="1"/>
    <s v="20Gx885gK"/>
    <x v="6"/>
    <x v="1"/>
    <x v="2"/>
    <x v="5"/>
    <x v="105"/>
  </r>
  <r>
    <x v="133"/>
    <x v="0"/>
    <x v="3"/>
    <s v="4/19/2019"/>
    <x v="3"/>
    <s v="639J036lf"/>
    <x v="6"/>
    <x v="1"/>
    <x v="4"/>
    <x v="5"/>
    <x v="106"/>
  </r>
  <r>
    <x v="134"/>
    <x v="0"/>
    <x v="3"/>
    <s v="4/20/2019"/>
    <x v="0"/>
    <s v="889e196fx"/>
    <x v="4"/>
    <x v="1"/>
    <x v="2"/>
    <x v="3"/>
    <x v="107"/>
  </r>
  <r>
    <x v="135"/>
    <x v="0"/>
    <x v="3"/>
    <s v="4/20/2019"/>
    <x v="5"/>
    <s v="86ia194yY"/>
    <x v="2"/>
    <x v="0"/>
    <x v="0"/>
    <x v="2"/>
    <x v="108"/>
  </r>
  <r>
    <x v="136"/>
    <x v="0"/>
    <x v="3"/>
    <s v="4/21/2019"/>
    <x v="2"/>
    <s v="03kU253oH"/>
    <x v="3"/>
    <x v="0"/>
    <x v="0"/>
    <x v="3"/>
    <x v="109"/>
  </r>
  <r>
    <x v="137"/>
    <x v="0"/>
    <x v="3"/>
    <s v="4/22/2019"/>
    <x v="4"/>
    <s v="6962130ux"/>
    <x v="1"/>
    <x v="2"/>
    <x v="0"/>
    <x v="1"/>
    <x v="11"/>
  </r>
  <r>
    <x v="138"/>
    <x v="0"/>
    <x v="3"/>
    <s v="4/22/2019"/>
    <x v="1"/>
    <s v="84kl423n0"/>
    <x v="4"/>
    <x v="0"/>
    <x v="0"/>
    <x v="3"/>
    <x v="110"/>
  </r>
  <r>
    <x v="139"/>
    <x v="0"/>
    <x v="3"/>
    <s v="4/23/2019"/>
    <x v="0"/>
    <s v="50PZ546wc"/>
    <x v="0"/>
    <x v="0"/>
    <x v="0"/>
    <x v="0"/>
    <x v="111"/>
  </r>
  <r>
    <x v="140"/>
    <x v="0"/>
    <x v="3"/>
    <s v="4/24/2019"/>
    <x v="45"/>
    <s v="51De276ky"/>
    <x v="0"/>
    <x v="2"/>
    <x v="0"/>
    <x v="0"/>
    <x v="6"/>
  </r>
  <r>
    <x v="141"/>
    <x v="0"/>
    <x v="3"/>
    <s v="4/24/2019"/>
    <x v="46"/>
    <s v="71d3228vC"/>
    <x v="5"/>
    <x v="2"/>
    <x v="0"/>
    <x v="4"/>
    <x v="6"/>
  </r>
  <r>
    <x v="142"/>
    <x v="0"/>
    <x v="3"/>
    <s v="4/24/2019"/>
    <x v="1"/>
    <s v="304o614mj"/>
    <x v="1"/>
    <x v="0"/>
    <x v="0"/>
    <x v="1"/>
    <x v="112"/>
  </r>
  <r>
    <x v="143"/>
    <x v="0"/>
    <x v="3"/>
    <s v="4/25/2019"/>
    <x v="47"/>
    <s v="814S637vq"/>
    <x v="2"/>
    <x v="1"/>
    <x v="2"/>
    <x v="2"/>
    <x v="113"/>
  </r>
  <r>
    <x v="144"/>
    <x v="0"/>
    <x v="3"/>
    <s v="4/25/2019"/>
    <x v="0"/>
    <s v="82Yo215j2"/>
    <x v="2"/>
    <x v="0"/>
    <x v="0"/>
    <x v="2"/>
    <x v="114"/>
  </r>
  <r>
    <x v="145"/>
    <x v="0"/>
    <x v="3"/>
    <s v="4/27/2019"/>
    <x v="0"/>
    <s v="376f727fW"/>
    <x v="4"/>
    <x v="0"/>
    <x v="0"/>
    <x v="3"/>
    <x v="115"/>
  </r>
  <r>
    <x v="146"/>
    <x v="0"/>
    <x v="3"/>
    <s v="4/30/2019"/>
    <x v="48"/>
    <s v="97hk133g8"/>
    <x v="3"/>
    <x v="1"/>
    <x v="2"/>
    <x v="3"/>
    <x v="116"/>
  </r>
  <r>
    <x v="147"/>
    <x v="0"/>
    <x v="4"/>
    <s v="5/1/2019"/>
    <x v="0"/>
    <s v="377y221d7"/>
    <x v="4"/>
    <x v="0"/>
    <x v="0"/>
    <x v="3"/>
    <x v="117"/>
  </r>
  <r>
    <x v="148"/>
    <x v="0"/>
    <x v="4"/>
    <s v="5/2/2019"/>
    <x v="49"/>
    <s v="58jG983xW"/>
    <x v="4"/>
    <x v="1"/>
    <x v="3"/>
    <x v="3"/>
    <x v="118"/>
  </r>
  <r>
    <x v="149"/>
    <x v="0"/>
    <x v="4"/>
    <s v="5/2/2019"/>
    <x v="3"/>
    <s v="47Nl309em"/>
    <x v="5"/>
    <x v="0"/>
    <x v="0"/>
    <x v="4"/>
    <x v="119"/>
  </r>
  <r>
    <x v="150"/>
    <x v="0"/>
    <x v="4"/>
    <s v="5/2/2019"/>
    <x v="0"/>
    <s v="32OP105iw"/>
    <x v="6"/>
    <x v="0"/>
    <x v="0"/>
    <x v="5"/>
    <x v="120"/>
  </r>
  <r>
    <x v="151"/>
    <x v="0"/>
    <x v="4"/>
    <s v="5/2/2019"/>
    <x v="5"/>
    <s v="99vN466uP"/>
    <x v="2"/>
    <x v="0"/>
    <x v="0"/>
    <x v="2"/>
    <x v="121"/>
  </r>
  <r>
    <x v="152"/>
    <x v="0"/>
    <x v="4"/>
    <s v="5/3/2019"/>
    <x v="2"/>
    <s v="68Qo991lT"/>
    <x v="6"/>
    <x v="1"/>
    <x v="4"/>
    <x v="5"/>
    <x v="122"/>
  </r>
  <r>
    <x v="153"/>
    <x v="0"/>
    <x v="4"/>
    <s v="5/3/2019"/>
    <x v="3"/>
    <s v="24pn870yN"/>
    <x v="5"/>
    <x v="0"/>
    <x v="0"/>
    <x v="4"/>
    <x v="123"/>
  </r>
  <r>
    <x v="154"/>
    <x v="0"/>
    <x v="4"/>
    <s v="5/5/2019"/>
    <x v="50"/>
    <s v="72sC954wB"/>
    <x v="1"/>
    <x v="2"/>
    <x v="0"/>
    <x v="1"/>
    <x v="13"/>
  </r>
  <r>
    <x v="155"/>
    <x v="0"/>
    <x v="4"/>
    <s v="5/6/2019"/>
    <x v="51"/>
    <s v="75By770yJ"/>
    <x v="5"/>
    <x v="2"/>
    <x v="0"/>
    <x v="4"/>
    <x v="6"/>
  </r>
  <r>
    <x v="156"/>
    <x v="0"/>
    <x v="4"/>
    <s v="5/8/2019"/>
    <x v="52"/>
    <s v="39aL952j8"/>
    <x v="0"/>
    <x v="2"/>
    <x v="0"/>
    <x v="0"/>
    <x v="6"/>
  </r>
  <r>
    <x v="157"/>
    <x v="0"/>
    <x v="4"/>
    <s v="5/9/2019"/>
    <x v="53"/>
    <s v="157Z999ac"/>
    <x v="1"/>
    <x v="2"/>
    <x v="0"/>
    <x v="1"/>
    <x v="6"/>
  </r>
  <r>
    <x v="158"/>
    <x v="0"/>
    <x v="4"/>
    <s v="5/9/2019"/>
    <x v="54"/>
    <s v="8621478nH"/>
    <x v="5"/>
    <x v="0"/>
    <x v="0"/>
    <x v="4"/>
    <x v="124"/>
  </r>
  <r>
    <x v="159"/>
    <x v="0"/>
    <x v="4"/>
    <s v="5/10/2019"/>
    <x v="5"/>
    <s v="31VW647bD"/>
    <x v="5"/>
    <x v="1"/>
    <x v="2"/>
    <x v="4"/>
    <x v="125"/>
  </r>
  <r>
    <x v="160"/>
    <x v="0"/>
    <x v="4"/>
    <s v="5/14/2019"/>
    <x v="55"/>
    <s v="89Ya069c8"/>
    <x v="3"/>
    <x v="2"/>
    <x v="0"/>
    <x v="3"/>
    <x v="13"/>
  </r>
  <r>
    <x v="161"/>
    <x v="0"/>
    <x v="4"/>
    <s v="5/14/2019"/>
    <x v="5"/>
    <s v="084Y909li"/>
    <x v="3"/>
    <x v="0"/>
    <x v="0"/>
    <x v="3"/>
    <x v="126"/>
  </r>
  <r>
    <x v="162"/>
    <x v="0"/>
    <x v="4"/>
    <s v="5/15/2019"/>
    <x v="56"/>
    <s v="14NT375jp"/>
    <x v="2"/>
    <x v="2"/>
    <x v="0"/>
    <x v="2"/>
    <x v="6"/>
  </r>
  <r>
    <x v="163"/>
    <x v="0"/>
    <x v="4"/>
    <s v="5/15/2019"/>
    <x v="3"/>
    <s v="73NL532n0"/>
    <x v="6"/>
    <x v="0"/>
    <x v="0"/>
    <x v="5"/>
    <x v="127"/>
  </r>
  <r>
    <x v="164"/>
    <x v="0"/>
    <x v="4"/>
    <s v="5/17/2019"/>
    <x v="0"/>
    <s v="53gG324uU"/>
    <x v="4"/>
    <x v="1"/>
    <x v="1"/>
    <x v="3"/>
    <x v="128"/>
  </r>
  <r>
    <x v="165"/>
    <x v="0"/>
    <x v="4"/>
    <s v="5/18/2019"/>
    <x v="1"/>
    <s v="65zx140nD"/>
    <x v="0"/>
    <x v="0"/>
    <x v="0"/>
    <x v="0"/>
    <x v="129"/>
  </r>
  <r>
    <x v="166"/>
    <x v="0"/>
    <x v="4"/>
    <s v="5/19/2019"/>
    <x v="1"/>
    <s v="08cI648il"/>
    <x v="1"/>
    <x v="1"/>
    <x v="3"/>
    <x v="1"/>
    <x v="130"/>
  </r>
  <r>
    <x v="167"/>
    <x v="0"/>
    <x v="4"/>
    <s v="5/19/2019"/>
    <x v="3"/>
    <s v="77fA467iZ"/>
    <x v="2"/>
    <x v="0"/>
    <x v="0"/>
    <x v="2"/>
    <x v="131"/>
  </r>
  <r>
    <x v="168"/>
    <x v="0"/>
    <x v="4"/>
    <s v="5/21/2019"/>
    <x v="5"/>
    <s v="946d245fL"/>
    <x v="1"/>
    <x v="0"/>
    <x v="0"/>
    <x v="1"/>
    <x v="132"/>
  </r>
  <r>
    <x v="169"/>
    <x v="0"/>
    <x v="4"/>
    <s v="5/22/2019"/>
    <x v="57"/>
    <s v="49et181jf"/>
    <x v="6"/>
    <x v="0"/>
    <x v="0"/>
    <x v="5"/>
    <x v="133"/>
  </r>
  <r>
    <x v="170"/>
    <x v="0"/>
    <x v="4"/>
    <s v="5/23/2019"/>
    <x v="58"/>
    <s v="33uU728fR"/>
    <x v="2"/>
    <x v="2"/>
    <x v="0"/>
    <x v="2"/>
    <x v="11"/>
  </r>
  <r>
    <x v="171"/>
    <x v="0"/>
    <x v="4"/>
    <s v="5/24/2019"/>
    <x v="2"/>
    <s v="36WI494up"/>
    <x v="4"/>
    <x v="1"/>
    <x v="3"/>
    <x v="3"/>
    <x v="134"/>
  </r>
  <r>
    <x v="172"/>
    <x v="0"/>
    <x v="4"/>
    <s v="5/24/2019"/>
    <x v="3"/>
    <s v="19o8897zi"/>
    <x v="1"/>
    <x v="1"/>
    <x v="2"/>
    <x v="1"/>
    <x v="135"/>
  </r>
  <r>
    <x v="173"/>
    <x v="0"/>
    <x v="4"/>
    <s v="5/24/2019"/>
    <x v="5"/>
    <s v="805W068wN"/>
    <x v="4"/>
    <x v="1"/>
    <x v="3"/>
    <x v="3"/>
    <x v="136"/>
  </r>
  <r>
    <x v="174"/>
    <x v="0"/>
    <x v="4"/>
    <s v="5/25/2019"/>
    <x v="0"/>
    <s v="007J057dQ"/>
    <x v="1"/>
    <x v="0"/>
    <x v="0"/>
    <x v="1"/>
    <x v="137"/>
  </r>
  <r>
    <x v="175"/>
    <x v="0"/>
    <x v="4"/>
    <s v="5/25/2019"/>
    <x v="59"/>
    <s v="51QE644jz"/>
    <x v="4"/>
    <x v="0"/>
    <x v="0"/>
    <x v="3"/>
    <x v="138"/>
  </r>
  <r>
    <x v="176"/>
    <x v="0"/>
    <x v="4"/>
    <s v="5/26/2019"/>
    <x v="0"/>
    <s v="25lT492pH"/>
    <x v="3"/>
    <x v="1"/>
    <x v="2"/>
    <x v="3"/>
    <x v="139"/>
  </r>
  <r>
    <x v="177"/>
    <x v="0"/>
    <x v="4"/>
    <s v="5/26/2019"/>
    <x v="60"/>
    <s v="09R0336c5"/>
    <x v="1"/>
    <x v="2"/>
    <x v="0"/>
    <x v="1"/>
    <x v="11"/>
  </r>
  <r>
    <x v="178"/>
    <x v="0"/>
    <x v="4"/>
    <s v="5/27/2019"/>
    <x v="61"/>
    <s v="53uH641iI"/>
    <x v="7"/>
    <x v="2"/>
    <x v="0"/>
    <x v="1"/>
    <x v="6"/>
  </r>
  <r>
    <x v="179"/>
    <x v="0"/>
    <x v="4"/>
    <s v="5/27/2019"/>
    <x v="0"/>
    <s v="74b1320eD"/>
    <x v="0"/>
    <x v="0"/>
    <x v="0"/>
    <x v="0"/>
    <x v="140"/>
  </r>
  <r>
    <x v="180"/>
    <x v="0"/>
    <x v="4"/>
    <s v="5/27/2019"/>
    <x v="62"/>
    <s v="51R2764h3"/>
    <x v="5"/>
    <x v="0"/>
    <x v="0"/>
    <x v="4"/>
    <x v="141"/>
  </r>
  <r>
    <x v="181"/>
    <x v="0"/>
    <x v="4"/>
    <s v="5/27/2019"/>
    <x v="63"/>
    <s v="72Nm921m0"/>
    <x v="1"/>
    <x v="3"/>
    <x v="0"/>
    <x v="1"/>
    <x v="142"/>
  </r>
  <r>
    <x v="182"/>
    <x v="0"/>
    <x v="4"/>
    <s v="5/29/2019"/>
    <x v="64"/>
    <s v="70Lw346vU"/>
    <x v="0"/>
    <x v="2"/>
    <x v="0"/>
    <x v="0"/>
    <x v="13"/>
  </r>
  <r>
    <x v="183"/>
    <x v="0"/>
    <x v="4"/>
    <s v="5/29/2019"/>
    <x v="3"/>
    <s v="05tp308ci"/>
    <x v="7"/>
    <x v="0"/>
    <x v="0"/>
    <x v="1"/>
    <x v="143"/>
  </r>
  <r>
    <x v="184"/>
    <x v="0"/>
    <x v="4"/>
    <s v="5/29/2019"/>
    <x v="2"/>
    <s v="79UI043w0"/>
    <x v="0"/>
    <x v="0"/>
    <x v="0"/>
    <x v="0"/>
    <x v="144"/>
  </r>
  <r>
    <x v="185"/>
    <x v="0"/>
    <x v="4"/>
    <s v="5/30/2019"/>
    <x v="65"/>
    <s v="98F0576jF"/>
    <x v="0"/>
    <x v="2"/>
    <x v="0"/>
    <x v="0"/>
    <x v="6"/>
  </r>
  <r>
    <x v="186"/>
    <x v="0"/>
    <x v="4"/>
    <s v="5/30/2019"/>
    <x v="3"/>
    <s v="83Bz576rP"/>
    <x v="2"/>
    <x v="0"/>
    <x v="0"/>
    <x v="2"/>
    <x v="145"/>
  </r>
  <r>
    <x v="187"/>
    <x v="0"/>
    <x v="4"/>
    <s v="5/30/2019"/>
    <x v="2"/>
    <s v="60kJ583tD"/>
    <x v="4"/>
    <x v="0"/>
    <x v="0"/>
    <x v="3"/>
    <x v="146"/>
  </r>
  <r>
    <x v="188"/>
    <x v="0"/>
    <x v="4"/>
    <s v="5/31/2019"/>
    <x v="66"/>
    <s v="44hl147fa"/>
    <x v="1"/>
    <x v="1"/>
    <x v="3"/>
    <x v="1"/>
    <x v="147"/>
  </r>
  <r>
    <x v="189"/>
    <x v="0"/>
    <x v="4"/>
    <s v="5/31/2019"/>
    <x v="67"/>
    <s v="93wY881rB"/>
    <x v="6"/>
    <x v="2"/>
    <x v="0"/>
    <x v="5"/>
    <x v="11"/>
  </r>
  <r>
    <x v="190"/>
    <x v="0"/>
    <x v="4"/>
    <s v="5/31/2019"/>
    <x v="68"/>
    <s v="43cu763aT"/>
    <x v="1"/>
    <x v="0"/>
    <x v="0"/>
    <x v="1"/>
    <x v="148"/>
  </r>
  <r>
    <x v="191"/>
    <x v="0"/>
    <x v="4"/>
    <s v="5/31/2019"/>
    <x v="2"/>
    <s v="11rO530bL"/>
    <x v="6"/>
    <x v="0"/>
    <x v="0"/>
    <x v="5"/>
    <x v="149"/>
  </r>
  <r>
    <x v="192"/>
    <x v="0"/>
    <x v="5"/>
    <s v="6/1/2019"/>
    <x v="1"/>
    <s v="11gB259qk"/>
    <x v="2"/>
    <x v="1"/>
    <x v="3"/>
    <x v="2"/>
    <x v="150"/>
  </r>
  <r>
    <x v="193"/>
    <x v="0"/>
    <x v="5"/>
    <s v="6/2/2019"/>
    <x v="3"/>
    <s v="20Rh410u4"/>
    <x v="7"/>
    <x v="1"/>
    <x v="1"/>
    <x v="1"/>
    <x v="151"/>
  </r>
  <r>
    <x v="194"/>
    <x v="0"/>
    <x v="5"/>
    <s v="6/2/2019"/>
    <x v="2"/>
    <s v="41ht564bJ"/>
    <x v="4"/>
    <x v="0"/>
    <x v="0"/>
    <x v="3"/>
    <x v="152"/>
  </r>
  <r>
    <x v="195"/>
    <x v="0"/>
    <x v="5"/>
    <s v="6/2/2019"/>
    <x v="0"/>
    <s v="26WL226xM"/>
    <x v="4"/>
    <x v="0"/>
    <x v="0"/>
    <x v="3"/>
    <x v="153"/>
  </r>
  <r>
    <x v="196"/>
    <x v="0"/>
    <x v="5"/>
    <s v="6/3/2019"/>
    <x v="5"/>
    <s v="81E5092vL"/>
    <x v="2"/>
    <x v="0"/>
    <x v="0"/>
    <x v="2"/>
    <x v="154"/>
  </r>
  <r>
    <x v="197"/>
    <x v="0"/>
    <x v="5"/>
    <s v="6/4/2019"/>
    <x v="5"/>
    <s v="988j299y8"/>
    <x v="3"/>
    <x v="0"/>
    <x v="0"/>
    <x v="3"/>
    <x v="155"/>
  </r>
  <r>
    <x v="198"/>
    <x v="0"/>
    <x v="5"/>
    <s v="6/4/2019"/>
    <x v="5"/>
    <s v="48k5069uE"/>
    <x v="5"/>
    <x v="0"/>
    <x v="0"/>
    <x v="4"/>
    <x v="156"/>
  </r>
  <r>
    <x v="199"/>
    <x v="0"/>
    <x v="5"/>
    <s v="6/5/2019"/>
    <x v="1"/>
    <s v="31Wv943m0"/>
    <x v="5"/>
    <x v="1"/>
    <x v="2"/>
    <x v="4"/>
    <x v="157"/>
  </r>
  <r>
    <x v="200"/>
    <x v="0"/>
    <x v="5"/>
    <s v="6/5/2019"/>
    <x v="5"/>
    <s v="31BW213r2"/>
    <x v="7"/>
    <x v="0"/>
    <x v="0"/>
    <x v="1"/>
    <x v="158"/>
  </r>
  <r>
    <x v="201"/>
    <x v="0"/>
    <x v="5"/>
    <s v="6/7/2019"/>
    <x v="69"/>
    <s v="53QV868am"/>
    <x v="7"/>
    <x v="2"/>
    <x v="0"/>
    <x v="1"/>
    <x v="11"/>
  </r>
  <r>
    <x v="202"/>
    <x v="0"/>
    <x v="5"/>
    <s v="6/8/2019"/>
    <x v="70"/>
    <s v="81e4761oK"/>
    <x v="2"/>
    <x v="2"/>
    <x v="0"/>
    <x v="2"/>
    <x v="6"/>
  </r>
  <r>
    <x v="203"/>
    <x v="0"/>
    <x v="5"/>
    <s v="6/11/2019"/>
    <x v="71"/>
    <s v="16ju578k5"/>
    <x v="7"/>
    <x v="0"/>
    <x v="0"/>
    <x v="1"/>
    <x v="159"/>
  </r>
  <r>
    <x v="204"/>
    <x v="0"/>
    <x v="5"/>
    <s v="6/12/2019"/>
    <x v="5"/>
    <s v="20Bp441ql"/>
    <x v="6"/>
    <x v="0"/>
    <x v="0"/>
    <x v="5"/>
    <x v="160"/>
  </r>
  <r>
    <x v="205"/>
    <x v="0"/>
    <x v="5"/>
    <s v="6/12/2019"/>
    <x v="5"/>
    <s v="57Kg216lq"/>
    <x v="1"/>
    <x v="0"/>
    <x v="0"/>
    <x v="1"/>
    <x v="161"/>
  </r>
  <r>
    <x v="206"/>
    <x v="0"/>
    <x v="5"/>
    <s v="6/14/2019"/>
    <x v="12"/>
    <s v="88XU976wZ"/>
    <x v="2"/>
    <x v="2"/>
    <x v="0"/>
    <x v="2"/>
    <x v="6"/>
  </r>
  <r>
    <x v="207"/>
    <x v="0"/>
    <x v="5"/>
    <s v="6/14/2019"/>
    <x v="72"/>
    <s v="95dU688uX"/>
    <x v="4"/>
    <x v="2"/>
    <x v="0"/>
    <x v="3"/>
    <x v="6"/>
  </r>
  <r>
    <x v="208"/>
    <x v="0"/>
    <x v="5"/>
    <s v="6/14/2019"/>
    <x v="0"/>
    <s v="16xy983iB"/>
    <x v="2"/>
    <x v="0"/>
    <x v="0"/>
    <x v="2"/>
    <x v="162"/>
  </r>
  <r>
    <x v="209"/>
    <x v="0"/>
    <x v="5"/>
    <s v="6/15/2019"/>
    <x v="73"/>
    <s v="74OL197in"/>
    <x v="0"/>
    <x v="0"/>
    <x v="0"/>
    <x v="0"/>
    <x v="141"/>
  </r>
  <r>
    <x v="210"/>
    <x v="0"/>
    <x v="5"/>
    <s v="6/16/2019"/>
    <x v="0"/>
    <s v="65yy993yg"/>
    <x v="5"/>
    <x v="0"/>
    <x v="0"/>
    <x v="4"/>
    <x v="163"/>
  </r>
  <r>
    <x v="211"/>
    <x v="0"/>
    <x v="5"/>
    <s v="6/17/2019"/>
    <x v="74"/>
    <s v="042z037r3"/>
    <x v="0"/>
    <x v="1"/>
    <x v="3"/>
    <x v="0"/>
    <x v="164"/>
  </r>
  <r>
    <x v="212"/>
    <x v="0"/>
    <x v="5"/>
    <s v="6/17/2019"/>
    <x v="5"/>
    <s v="46ql083y6"/>
    <x v="0"/>
    <x v="0"/>
    <x v="0"/>
    <x v="0"/>
    <x v="165"/>
  </r>
  <r>
    <x v="213"/>
    <x v="0"/>
    <x v="5"/>
    <s v="6/17/2019"/>
    <x v="75"/>
    <s v="07wA070lJ"/>
    <x v="6"/>
    <x v="0"/>
    <x v="0"/>
    <x v="5"/>
    <x v="166"/>
  </r>
  <r>
    <x v="214"/>
    <x v="0"/>
    <x v="5"/>
    <s v="6/18/2019"/>
    <x v="76"/>
    <s v="91UC515p9"/>
    <x v="1"/>
    <x v="2"/>
    <x v="0"/>
    <x v="1"/>
    <x v="6"/>
  </r>
  <r>
    <x v="215"/>
    <x v="0"/>
    <x v="5"/>
    <s v="6/18/2019"/>
    <x v="77"/>
    <s v="38hU511fW"/>
    <x v="4"/>
    <x v="2"/>
    <x v="0"/>
    <x v="3"/>
    <x v="13"/>
  </r>
  <r>
    <x v="216"/>
    <x v="0"/>
    <x v="5"/>
    <s v="6/18/2019"/>
    <x v="2"/>
    <s v="39M2252dx"/>
    <x v="5"/>
    <x v="0"/>
    <x v="0"/>
    <x v="4"/>
    <x v="167"/>
  </r>
  <r>
    <x v="217"/>
    <x v="0"/>
    <x v="5"/>
    <s v="6/18/2019"/>
    <x v="5"/>
    <s v="46ms810nG"/>
    <x v="1"/>
    <x v="0"/>
    <x v="0"/>
    <x v="1"/>
    <x v="168"/>
  </r>
  <r>
    <x v="218"/>
    <x v="0"/>
    <x v="5"/>
    <s v="6/18/2019"/>
    <x v="5"/>
    <s v="02ui257lw"/>
    <x v="4"/>
    <x v="0"/>
    <x v="0"/>
    <x v="3"/>
    <x v="169"/>
  </r>
  <r>
    <x v="219"/>
    <x v="0"/>
    <x v="5"/>
    <s v="6/18/2019"/>
    <x v="78"/>
    <s v="43Fe617ic"/>
    <x v="0"/>
    <x v="0"/>
    <x v="0"/>
    <x v="0"/>
    <x v="170"/>
  </r>
  <r>
    <x v="220"/>
    <x v="0"/>
    <x v="5"/>
    <s v="6/19/2019"/>
    <x v="79"/>
    <s v="92uE129l7"/>
    <x v="2"/>
    <x v="2"/>
    <x v="0"/>
    <x v="2"/>
    <x v="11"/>
  </r>
  <r>
    <x v="221"/>
    <x v="0"/>
    <x v="5"/>
    <s v="6/19/2019"/>
    <x v="5"/>
    <s v="82tV503rd"/>
    <x v="0"/>
    <x v="0"/>
    <x v="0"/>
    <x v="0"/>
    <x v="171"/>
  </r>
  <r>
    <x v="222"/>
    <x v="0"/>
    <x v="5"/>
    <s v="6/20/2019"/>
    <x v="3"/>
    <s v="980n086re"/>
    <x v="7"/>
    <x v="0"/>
    <x v="0"/>
    <x v="1"/>
    <x v="172"/>
  </r>
  <r>
    <x v="223"/>
    <x v="0"/>
    <x v="5"/>
    <s v="6/20/2019"/>
    <x v="3"/>
    <s v="81g3446ca"/>
    <x v="7"/>
    <x v="0"/>
    <x v="0"/>
    <x v="1"/>
    <x v="173"/>
  </r>
  <r>
    <x v="224"/>
    <x v="0"/>
    <x v="5"/>
    <s v="6/21/2019"/>
    <x v="1"/>
    <s v="807S262j9"/>
    <x v="6"/>
    <x v="0"/>
    <x v="0"/>
    <x v="5"/>
    <x v="174"/>
  </r>
  <r>
    <x v="225"/>
    <x v="0"/>
    <x v="5"/>
    <s v="6/21/2019"/>
    <x v="3"/>
    <s v="81MP152zw"/>
    <x v="2"/>
    <x v="0"/>
    <x v="0"/>
    <x v="2"/>
    <x v="175"/>
  </r>
  <r>
    <x v="226"/>
    <x v="0"/>
    <x v="5"/>
    <s v="6/22/2019"/>
    <x v="3"/>
    <s v="05in106c6"/>
    <x v="1"/>
    <x v="0"/>
    <x v="0"/>
    <x v="1"/>
    <x v="176"/>
  </r>
  <r>
    <x v="227"/>
    <x v="0"/>
    <x v="5"/>
    <s v="6/23/2019"/>
    <x v="5"/>
    <s v="38sQ710l2"/>
    <x v="0"/>
    <x v="1"/>
    <x v="3"/>
    <x v="0"/>
    <x v="177"/>
  </r>
  <r>
    <x v="228"/>
    <x v="0"/>
    <x v="5"/>
    <s v="6/24/2019"/>
    <x v="0"/>
    <s v="10d6048wM"/>
    <x v="1"/>
    <x v="1"/>
    <x v="3"/>
    <x v="1"/>
    <x v="178"/>
  </r>
  <r>
    <x v="229"/>
    <x v="0"/>
    <x v="5"/>
    <s v="6/25/2019"/>
    <x v="78"/>
    <s v="70an239p4"/>
    <x v="3"/>
    <x v="0"/>
    <x v="0"/>
    <x v="3"/>
    <x v="100"/>
  </r>
  <r>
    <x v="230"/>
    <x v="0"/>
    <x v="5"/>
    <s v="6/25/2019"/>
    <x v="5"/>
    <s v="96Ri476km"/>
    <x v="2"/>
    <x v="0"/>
    <x v="0"/>
    <x v="2"/>
    <x v="179"/>
  </r>
  <r>
    <x v="231"/>
    <x v="0"/>
    <x v="5"/>
    <s v="6/26/2019"/>
    <x v="3"/>
    <s v="52UA954en"/>
    <x v="6"/>
    <x v="1"/>
    <x v="1"/>
    <x v="5"/>
    <x v="180"/>
  </r>
  <r>
    <x v="232"/>
    <x v="0"/>
    <x v="5"/>
    <s v="6/26/2019"/>
    <x v="80"/>
    <s v="966g813pg"/>
    <x v="1"/>
    <x v="0"/>
    <x v="0"/>
    <x v="1"/>
    <x v="181"/>
  </r>
  <r>
    <x v="233"/>
    <x v="0"/>
    <x v="5"/>
    <s v="6/27/2019"/>
    <x v="0"/>
    <s v="86GJ167js"/>
    <x v="1"/>
    <x v="0"/>
    <x v="0"/>
    <x v="1"/>
    <x v="182"/>
  </r>
  <r>
    <x v="234"/>
    <x v="0"/>
    <x v="6"/>
    <s v="7/1/2019"/>
    <x v="81"/>
    <s v="66lU816vG"/>
    <x v="4"/>
    <x v="0"/>
    <x v="0"/>
    <x v="3"/>
    <x v="183"/>
  </r>
  <r>
    <x v="235"/>
    <x v="0"/>
    <x v="6"/>
    <s v="7/2/2019"/>
    <x v="82"/>
    <s v="32Kr081ng"/>
    <x v="5"/>
    <x v="2"/>
    <x v="0"/>
    <x v="4"/>
    <x v="11"/>
  </r>
  <r>
    <x v="236"/>
    <x v="0"/>
    <x v="6"/>
    <s v="7/3/2019"/>
    <x v="83"/>
    <s v="80YJ537uS"/>
    <x v="7"/>
    <x v="2"/>
    <x v="0"/>
    <x v="1"/>
    <x v="6"/>
  </r>
  <r>
    <x v="237"/>
    <x v="0"/>
    <x v="6"/>
    <s v="7/3/2019"/>
    <x v="1"/>
    <s v="73nT333vr"/>
    <x v="1"/>
    <x v="0"/>
    <x v="0"/>
    <x v="1"/>
    <x v="184"/>
  </r>
  <r>
    <x v="238"/>
    <x v="0"/>
    <x v="6"/>
    <s v="7/4/2019"/>
    <x v="84"/>
    <s v="89hP959se"/>
    <x v="0"/>
    <x v="2"/>
    <x v="0"/>
    <x v="0"/>
    <x v="13"/>
  </r>
  <r>
    <x v="239"/>
    <x v="0"/>
    <x v="6"/>
    <s v="7/5/2019"/>
    <x v="1"/>
    <s v="62Vj494tP"/>
    <x v="6"/>
    <x v="0"/>
    <x v="0"/>
    <x v="5"/>
    <x v="185"/>
  </r>
  <r>
    <x v="240"/>
    <x v="0"/>
    <x v="6"/>
    <s v="7/5/2019"/>
    <x v="5"/>
    <s v="24cQ358qO"/>
    <x v="7"/>
    <x v="0"/>
    <x v="0"/>
    <x v="1"/>
    <x v="186"/>
  </r>
  <r>
    <x v="241"/>
    <x v="0"/>
    <x v="6"/>
    <s v="7/11/2019"/>
    <x v="1"/>
    <s v="82p5454je"/>
    <x v="5"/>
    <x v="1"/>
    <x v="3"/>
    <x v="4"/>
    <x v="187"/>
  </r>
  <r>
    <x v="242"/>
    <x v="0"/>
    <x v="6"/>
    <s v="7/14/2019"/>
    <x v="3"/>
    <s v="17sV460gJ"/>
    <x v="4"/>
    <x v="0"/>
    <x v="0"/>
    <x v="3"/>
    <x v="188"/>
  </r>
  <r>
    <x v="243"/>
    <x v="0"/>
    <x v="6"/>
    <s v="7/14/2019"/>
    <x v="3"/>
    <s v="90fl270dg"/>
    <x v="3"/>
    <x v="0"/>
    <x v="0"/>
    <x v="3"/>
    <x v="189"/>
  </r>
  <r>
    <x v="244"/>
    <x v="0"/>
    <x v="6"/>
    <s v="7/15/2019"/>
    <x v="2"/>
    <s v="21WZ810mg"/>
    <x v="5"/>
    <x v="0"/>
    <x v="0"/>
    <x v="4"/>
    <x v="190"/>
  </r>
  <r>
    <x v="245"/>
    <x v="0"/>
    <x v="6"/>
    <s v="7/15/2019"/>
    <x v="85"/>
    <s v="04YH814uW"/>
    <x v="1"/>
    <x v="0"/>
    <x v="0"/>
    <x v="1"/>
    <x v="191"/>
  </r>
  <r>
    <x v="246"/>
    <x v="0"/>
    <x v="6"/>
    <s v="7/16/2019"/>
    <x v="86"/>
    <s v="00uw815f2"/>
    <x v="5"/>
    <x v="1"/>
    <x v="2"/>
    <x v="4"/>
    <x v="192"/>
  </r>
  <r>
    <x v="247"/>
    <x v="0"/>
    <x v="6"/>
    <s v="7/16/2019"/>
    <x v="5"/>
    <s v="21vs071tX"/>
    <x v="3"/>
    <x v="0"/>
    <x v="0"/>
    <x v="3"/>
    <x v="193"/>
  </r>
  <r>
    <x v="248"/>
    <x v="0"/>
    <x v="6"/>
    <s v="7/19/2019"/>
    <x v="2"/>
    <s v="11bz001mp"/>
    <x v="5"/>
    <x v="1"/>
    <x v="2"/>
    <x v="4"/>
    <x v="194"/>
  </r>
  <r>
    <x v="249"/>
    <x v="0"/>
    <x v="6"/>
    <s v="7/19/2019"/>
    <x v="1"/>
    <s v="779q320mU"/>
    <x v="1"/>
    <x v="0"/>
    <x v="0"/>
    <x v="1"/>
    <x v="195"/>
  </r>
  <r>
    <x v="250"/>
    <x v="0"/>
    <x v="6"/>
    <s v="7/19/2019"/>
    <x v="3"/>
    <s v="90uk035qJ"/>
    <x v="6"/>
    <x v="0"/>
    <x v="0"/>
    <x v="5"/>
    <x v="196"/>
  </r>
  <r>
    <x v="251"/>
    <x v="0"/>
    <x v="6"/>
    <s v="7/19/2019"/>
    <x v="5"/>
    <s v="69Ov695aT"/>
    <x v="7"/>
    <x v="0"/>
    <x v="0"/>
    <x v="1"/>
    <x v="197"/>
  </r>
  <r>
    <x v="252"/>
    <x v="0"/>
    <x v="6"/>
    <s v="7/20/2019"/>
    <x v="3"/>
    <s v="685z215qR"/>
    <x v="6"/>
    <x v="0"/>
    <x v="0"/>
    <x v="5"/>
    <x v="198"/>
  </r>
  <r>
    <x v="253"/>
    <x v="0"/>
    <x v="6"/>
    <s v="7/22/2019"/>
    <x v="29"/>
    <s v="829S151hf"/>
    <x v="7"/>
    <x v="2"/>
    <x v="0"/>
    <x v="1"/>
    <x v="11"/>
  </r>
  <r>
    <x v="254"/>
    <x v="0"/>
    <x v="6"/>
    <s v="7/22/2019"/>
    <x v="87"/>
    <s v="28yi836yq"/>
    <x v="0"/>
    <x v="0"/>
    <x v="0"/>
    <x v="0"/>
    <x v="199"/>
  </r>
  <r>
    <x v="255"/>
    <x v="0"/>
    <x v="6"/>
    <s v="7/23/2019"/>
    <x v="88"/>
    <s v="05t4700nK"/>
    <x v="0"/>
    <x v="2"/>
    <x v="0"/>
    <x v="0"/>
    <x v="6"/>
  </r>
  <r>
    <x v="256"/>
    <x v="0"/>
    <x v="6"/>
    <s v="7/24/2019"/>
    <x v="89"/>
    <s v="171C034pm"/>
    <x v="5"/>
    <x v="1"/>
    <x v="2"/>
    <x v="4"/>
    <x v="200"/>
  </r>
  <r>
    <x v="257"/>
    <x v="0"/>
    <x v="6"/>
    <s v="7/24/2019"/>
    <x v="0"/>
    <s v="35Yl429hd"/>
    <x v="1"/>
    <x v="0"/>
    <x v="0"/>
    <x v="1"/>
    <x v="201"/>
  </r>
  <r>
    <x v="258"/>
    <x v="0"/>
    <x v="6"/>
    <s v="7/25/2019"/>
    <x v="90"/>
    <s v="48z8028wN"/>
    <x v="6"/>
    <x v="1"/>
    <x v="2"/>
    <x v="5"/>
    <x v="202"/>
  </r>
  <r>
    <x v="259"/>
    <x v="0"/>
    <x v="6"/>
    <s v="7/25/2019"/>
    <x v="2"/>
    <s v="04AU519gw"/>
    <x v="4"/>
    <x v="0"/>
    <x v="0"/>
    <x v="3"/>
    <x v="203"/>
  </r>
  <r>
    <x v="260"/>
    <x v="0"/>
    <x v="6"/>
    <s v="7/26/2019"/>
    <x v="91"/>
    <s v="91Ti674qp"/>
    <x v="4"/>
    <x v="2"/>
    <x v="0"/>
    <x v="3"/>
    <x v="6"/>
  </r>
  <r>
    <x v="261"/>
    <x v="0"/>
    <x v="6"/>
    <s v="7/27/2019"/>
    <x v="5"/>
    <s v="65nD184qZ"/>
    <x v="2"/>
    <x v="0"/>
    <x v="0"/>
    <x v="2"/>
    <x v="204"/>
  </r>
  <r>
    <x v="262"/>
    <x v="0"/>
    <x v="6"/>
    <s v="7/28/2019"/>
    <x v="19"/>
    <s v="96SO836ku"/>
    <x v="6"/>
    <x v="2"/>
    <x v="0"/>
    <x v="5"/>
    <x v="6"/>
  </r>
  <r>
    <x v="263"/>
    <x v="0"/>
    <x v="6"/>
    <s v="7/28/2019"/>
    <x v="5"/>
    <s v="43rr028sY"/>
    <x v="3"/>
    <x v="0"/>
    <x v="0"/>
    <x v="3"/>
    <x v="205"/>
  </r>
  <r>
    <x v="264"/>
    <x v="0"/>
    <x v="6"/>
    <s v="7/29/2019"/>
    <x v="92"/>
    <s v="10vC408yA"/>
    <x v="7"/>
    <x v="2"/>
    <x v="0"/>
    <x v="1"/>
    <x v="13"/>
  </r>
  <r>
    <x v="265"/>
    <x v="0"/>
    <x v="6"/>
    <s v="7/29/2019"/>
    <x v="2"/>
    <s v="119W518nj"/>
    <x v="6"/>
    <x v="0"/>
    <x v="0"/>
    <x v="5"/>
    <x v="206"/>
  </r>
  <r>
    <x v="266"/>
    <x v="0"/>
    <x v="6"/>
    <s v="7/30/2019"/>
    <x v="5"/>
    <s v="60Ah935xo"/>
    <x v="7"/>
    <x v="0"/>
    <x v="0"/>
    <x v="1"/>
    <x v="207"/>
  </r>
  <r>
    <x v="267"/>
    <x v="0"/>
    <x v="7"/>
    <s v="8/2/2019"/>
    <x v="2"/>
    <s v="12Hp689h2"/>
    <x v="2"/>
    <x v="0"/>
    <x v="0"/>
    <x v="2"/>
    <x v="208"/>
  </r>
  <r>
    <x v="268"/>
    <x v="0"/>
    <x v="7"/>
    <s v="8/3/2019"/>
    <x v="2"/>
    <s v="09Qo279g2"/>
    <x v="6"/>
    <x v="1"/>
    <x v="2"/>
    <x v="5"/>
    <x v="209"/>
  </r>
  <r>
    <x v="269"/>
    <x v="0"/>
    <x v="7"/>
    <s v="8/3/2019"/>
    <x v="1"/>
    <s v="85ax256pm"/>
    <x v="2"/>
    <x v="0"/>
    <x v="0"/>
    <x v="2"/>
    <x v="210"/>
  </r>
  <r>
    <x v="270"/>
    <x v="0"/>
    <x v="7"/>
    <s v="8/4/2019"/>
    <x v="3"/>
    <s v="69yK687gx"/>
    <x v="5"/>
    <x v="0"/>
    <x v="0"/>
    <x v="4"/>
    <x v="211"/>
  </r>
  <r>
    <x v="271"/>
    <x v="0"/>
    <x v="7"/>
    <s v="8/7/2019"/>
    <x v="93"/>
    <s v="92gm032qc"/>
    <x v="3"/>
    <x v="2"/>
    <x v="0"/>
    <x v="3"/>
    <x v="13"/>
  </r>
  <r>
    <x v="272"/>
    <x v="0"/>
    <x v="7"/>
    <s v="8/7/2019"/>
    <x v="3"/>
    <s v="38Js481vQ"/>
    <x v="0"/>
    <x v="0"/>
    <x v="0"/>
    <x v="0"/>
    <x v="212"/>
  </r>
  <r>
    <x v="273"/>
    <x v="0"/>
    <x v="7"/>
    <s v="8/8/2019"/>
    <x v="0"/>
    <s v="26Lb574cL"/>
    <x v="0"/>
    <x v="0"/>
    <x v="0"/>
    <x v="0"/>
    <x v="213"/>
  </r>
  <r>
    <x v="274"/>
    <x v="0"/>
    <x v="7"/>
    <s v="8/9/2019"/>
    <x v="1"/>
    <s v="64l5413g2"/>
    <x v="7"/>
    <x v="1"/>
    <x v="2"/>
    <x v="1"/>
    <x v="214"/>
  </r>
  <r>
    <x v="275"/>
    <x v="0"/>
    <x v="7"/>
    <s v="8/10/2019"/>
    <x v="1"/>
    <s v="30FE093nx"/>
    <x v="4"/>
    <x v="0"/>
    <x v="0"/>
    <x v="3"/>
    <x v="215"/>
  </r>
  <r>
    <x v="276"/>
    <x v="0"/>
    <x v="7"/>
    <s v="8/10/2019"/>
    <x v="5"/>
    <s v="43wa985bn"/>
    <x v="1"/>
    <x v="0"/>
    <x v="0"/>
    <x v="1"/>
    <x v="216"/>
  </r>
  <r>
    <x v="277"/>
    <x v="0"/>
    <x v="7"/>
    <s v="8/13/2019"/>
    <x v="1"/>
    <s v="48eZ927l9"/>
    <x v="1"/>
    <x v="0"/>
    <x v="0"/>
    <x v="1"/>
    <x v="217"/>
  </r>
  <r>
    <x v="278"/>
    <x v="0"/>
    <x v="7"/>
    <s v="8/13/2019"/>
    <x v="5"/>
    <s v="28dA951t7"/>
    <x v="5"/>
    <x v="0"/>
    <x v="0"/>
    <x v="4"/>
    <x v="218"/>
  </r>
  <r>
    <x v="279"/>
    <x v="0"/>
    <x v="7"/>
    <s v="8/14/2019"/>
    <x v="1"/>
    <s v="536Z893qv"/>
    <x v="1"/>
    <x v="1"/>
    <x v="1"/>
    <x v="1"/>
    <x v="219"/>
  </r>
  <r>
    <x v="280"/>
    <x v="0"/>
    <x v="7"/>
    <s v="8/14/2019"/>
    <x v="94"/>
    <s v="64UB705xR"/>
    <x v="5"/>
    <x v="2"/>
    <x v="0"/>
    <x v="4"/>
    <x v="13"/>
  </r>
  <r>
    <x v="281"/>
    <x v="0"/>
    <x v="7"/>
    <s v="8/15/2019"/>
    <x v="3"/>
    <s v="03A0604mt"/>
    <x v="7"/>
    <x v="1"/>
    <x v="4"/>
    <x v="1"/>
    <x v="220"/>
  </r>
  <r>
    <x v="282"/>
    <x v="0"/>
    <x v="7"/>
    <s v="8/16/2019"/>
    <x v="95"/>
    <s v="40zj108dK"/>
    <x v="2"/>
    <x v="2"/>
    <x v="0"/>
    <x v="2"/>
    <x v="13"/>
  </r>
  <r>
    <x v="283"/>
    <x v="0"/>
    <x v="7"/>
    <s v="8/17/2019"/>
    <x v="2"/>
    <s v="27Cf791vR"/>
    <x v="0"/>
    <x v="0"/>
    <x v="0"/>
    <x v="0"/>
    <x v="221"/>
  </r>
  <r>
    <x v="284"/>
    <x v="0"/>
    <x v="7"/>
    <s v="8/19/2019"/>
    <x v="1"/>
    <s v="221Q091cf"/>
    <x v="0"/>
    <x v="0"/>
    <x v="0"/>
    <x v="0"/>
    <x v="222"/>
  </r>
  <r>
    <x v="285"/>
    <x v="0"/>
    <x v="7"/>
    <s v="8/19/2019"/>
    <x v="0"/>
    <s v="19uE774zn"/>
    <x v="4"/>
    <x v="0"/>
    <x v="0"/>
    <x v="3"/>
    <x v="223"/>
  </r>
  <r>
    <x v="286"/>
    <x v="0"/>
    <x v="7"/>
    <s v="8/20/2019"/>
    <x v="1"/>
    <s v="43yA116zU"/>
    <x v="7"/>
    <x v="1"/>
    <x v="2"/>
    <x v="1"/>
    <x v="224"/>
  </r>
  <r>
    <x v="287"/>
    <x v="0"/>
    <x v="7"/>
    <s v="8/20/2019"/>
    <x v="96"/>
    <s v="23rp356rI"/>
    <x v="1"/>
    <x v="2"/>
    <x v="0"/>
    <x v="1"/>
    <x v="13"/>
  </r>
  <r>
    <x v="288"/>
    <x v="0"/>
    <x v="7"/>
    <s v="8/20/2019"/>
    <x v="5"/>
    <s v="67iy172gu"/>
    <x v="3"/>
    <x v="0"/>
    <x v="0"/>
    <x v="3"/>
    <x v="225"/>
  </r>
  <r>
    <x v="289"/>
    <x v="0"/>
    <x v="7"/>
    <s v="8/22/2019"/>
    <x v="1"/>
    <s v="70VX617qm"/>
    <x v="2"/>
    <x v="0"/>
    <x v="0"/>
    <x v="2"/>
    <x v="226"/>
  </r>
  <r>
    <x v="290"/>
    <x v="0"/>
    <x v="7"/>
    <s v="8/23/2019"/>
    <x v="97"/>
    <s v="50d3749s2"/>
    <x v="6"/>
    <x v="2"/>
    <x v="0"/>
    <x v="5"/>
    <x v="11"/>
  </r>
  <r>
    <x v="291"/>
    <x v="0"/>
    <x v="7"/>
    <s v="8/23/2019"/>
    <x v="3"/>
    <s v="28Q9260iK"/>
    <x v="7"/>
    <x v="0"/>
    <x v="0"/>
    <x v="1"/>
    <x v="227"/>
  </r>
  <r>
    <x v="292"/>
    <x v="0"/>
    <x v="7"/>
    <s v="8/27/2019"/>
    <x v="1"/>
    <s v="589D932r7"/>
    <x v="2"/>
    <x v="0"/>
    <x v="0"/>
    <x v="2"/>
    <x v="228"/>
  </r>
  <r>
    <x v="293"/>
    <x v="0"/>
    <x v="7"/>
    <s v="8/29/2019"/>
    <x v="0"/>
    <s v="96gx507pf"/>
    <x v="4"/>
    <x v="0"/>
    <x v="0"/>
    <x v="3"/>
    <x v="229"/>
  </r>
  <r>
    <x v="294"/>
    <x v="0"/>
    <x v="7"/>
    <s v="8/30/2019"/>
    <x v="0"/>
    <s v="177o674u3"/>
    <x v="2"/>
    <x v="1"/>
    <x v="4"/>
    <x v="2"/>
    <x v="230"/>
  </r>
  <r>
    <x v="295"/>
    <x v="0"/>
    <x v="7"/>
    <s v="8/30/2019"/>
    <x v="1"/>
    <s v="60JR805bn"/>
    <x v="5"/>
    <x v="0"/>
    <x v="0"/>
    <x v="4"/>
    <x v="231"/>
  </r>
  <r>
    <x v="296"/>
    <x v="0"/>
    <x v="7"/>
    <s v="8/31/2019"/>
    <x v="3"/>
    <s v="128t464mg"/>
    <x v="0"/>
    <x v="0"/>
    <x v="0"/>
    <x v="0"/>
    <x v="232"/>
  </r>
  <r>
    <x v="297"/>
    <x v="0"/>
    <x v="8"/>
    <s v="9/1/2019"/>
    <x v="3"/>
    <s v="39ri300dG"/>
    <x v="2"/>
    <x v="1"/>
    <x v="2"/>
    <x v="2"/>
    <x v="233"/>
  </r>
  <r>
    <x v="298"/>
    <x v="0"/>
    <x v="8"/>
    <s v="9/1/2019"/>
    <x v="98"/>
    <s v="42kb732pT"/>
    <x v="0"/>
    <x v="2"/>
    <x v="0"/>
    <x v="0"/>
    <x v="11"/>
  </r>
  <r>
    <x v="299"/>
    <x v="0"/>
    <x v="8"/>
    <s v="9/1/2019"/>
    <x v="0"/>
    <s v="26KX239nU"/>
    <x v="4"/>
    <x v="0"/>
    <x v="0"/>
    <x v="3"/>
    <x v="234"/>
  </r>
  <r>
    <x v="300"/>
    <x v="0"/>
    <x v="8"/>
    <s v="9/1/2019"/>
    <x v="5"/>
    <s v="47Kh775qN"/>
    <x v="7"/>
    <x v="0"/>
    <x v="0"/>
    <x v="1"/>
    <x v="235"/>
  </r>
  <r>
    <x v="301"/>
    <x v="0"/>
    <x v="8"/>
    <s v="9/2/2019"/>
    <x v="2"/>
    <s v="162j944ju"/>
    <x v="6"/>
    <x v="0"/>
    <x v="0"/>
    <x v="5"/>
    <x v="236"/>
  </r>
  <r>
    <x v="302"/>
    <x v="0"/>
    <x v="8"/>
    <s v="9/3/2019"/>
    <x v="5"/>
    <s v="63L6647vp"/>
    <x v="7"/>
    <x v="1"/>
    <x v="2"/>
    <x v="1"/>
    <x v="237"/>
  </r>
  <r>
    <x v="303"/>
    <x v="0"/>
    <x v="8"/>
    <s v="9/4/2019"/>
    <x v="1"/>
    <s v="261k074jp"/>
    <x v="5"/>
    <x v="1"/>
    <x v="2"/>
    <x v="4"/>
    <x v="238"/>
  </r>
  <r>
    <x v="304"/>
    <x v="0"/>
    <x v="8"/>
    <s v="9/4/2019"/>
    <x v="99"/>
    <s v="08M6868wI"/>
    <x v="1"/>
    <x v="2"/>
    <x v="0"/>
    <x v="1"/>
    <x v="6"/>
  </r>
  <r>
    <x v="305"/>
    <x v="0"/>
    <x v="8"/>
    <s v="9/4/2019"/>
    <x v="1"/>
    <s v="07MC001io"/>
    <x v="3"/>
    <x v="0"/>
    <x v="0"/>
    <x v="3"/>
    <x v="239"/>
  </r>
  <r>
    <x v="306"/>
    <x v="0"/>
    <x v="8"/>
    <s v="9/4/2019"/>
    <x v="1"/>
    <s v="95WF621oB"/>
    <x v="6"/>
    <x v="0"/>
    <x v="0"/>
    <x v="5"/>
    <x v="240"/>
  </r>
  <r>
    <x v="307"/>
    <x v="0"/>
    <x v="8"/>
    <s v="9/6/2019"/>
    <x v="3"/>
    <s v="03DX848ls"/>
    <x v="7"/>
    <x v="0"/>
    <x v="0"/>
    <x v="1"/>
    <x v="241"/>
  </r>
  <r>
    <x v="308"/>
    <x v="0"/>
    <x v="8"/>
    <s v="9/7/2019"/>
    <x v="100"/>
    <s v="74dn497tw"/>
    <x v="4"/>
    <x v="2"/>
    <x v="0"/>
    <x v="3"/>
    <x v="11"/>
  </r>
  <r>
    <x v="309"/>
    <x v="0"/>
    <x v="8"/>
    <s v="9/8/2019"/>
    <x v="101"/>
    <s v="51in277g6"/>
    <x v="5"/>
    <x v="2"/>
    <x v="0"/>
    <x v="4"/>
    <x v="13"/>
  </r>
  <r>
    <x v="310"/>
    <x v="0"/>
    <x v="8"/>
    <s v="9/9/2019"/>
    <x v="102"/>
    <s v="753o668wo"/>
    <x v="3"/>
    <x v="0"/>
    <x v="0"/>
    <x v="3"/>
    <x v="242"/>
  </r>
  <r>
    <x v="311"/>
    <x v="0"/>
    <x v="8"/>
    <s v="9/9/2019"/>
    <x v="103"/>
    <s v="42Ei539hy"/>
    <x v="7"/>
    <x v="0"/>
    <x v="0"/>
    <x v="1"/>
    <x v="243"/>
  </r>
  <r>
    <x v="312"/>
    <x v="0"/>
    <x v="8"/>
    <s v="9/10/2019"/>
    <x v="3"/>
    <s v="86AB905k9"/>
    <x v="6"/>
    <x v="0"/>
    <x v="0"/>
    <x v="5"/>
    <x v="244"/>
  </r>
  <r>
    <x v="313"/>
    <x v="0"/>
    <x v="8"/>
    <s v="9/11/2019"/>
    <x v="0"/>
    <s v="681l218ha"/>
    <x v="5"/>
    <x v="1"/>
    <x v="4"/>
    <x v="4"/>
    <x v="245"/>
  </r>
  <r>
    <x v="314"/>
    <x v="0"/>
    <x v="8"/>
    <s v="9/11/2019"/>
    <x v="104"/>
    <s v="120L245yW"/>
    <x v="2"/>
    <x v="2"/>
    <x v="0"/>
    <x v="2"/>
    <x v="11"/>
  </r>
  <r>
    <x v="315"/>
    <x v="0"/>
    <x v="8"/>
    <s v="9/12/2019"/>
    <x v="1"/>
    <s v="10cy983tJ"/>
    <x v="4"/>
    <x v="0"/>
    <x v="0"/>
    <x v="3"/>
    <x v="246"/>
  </r>
  <r>
    <x v="316"/>
    <x v="0"/>
    <x v="8"/>
    <s v="9/12/2019"/>
    <x v="62"/>
    <s v="91RQ791v2"/>
    <x v="4"/>
    <x v="0"/>
    <x v="0"/>
    <x v="3"/>
    <x v="247"/>
  </r>
  <r>
    <x v="317"/>
    <x v="0"/>
    <x v="8"/>
    <s v="9/13/2019"/>
    <x v="0"/>
    <s v="98xi793kO"/>
    <x v="1"/>
    <x v="0"/>
    <x v="0"/>
    <x v="1"/>
    <x v="248"/>
  </r>
  <r>
    <x v="318"/>
    <x v="0"/>
    <x v="8"/>
    <s v="9/14/2019"/>
    <x v="0"/>
    <s v="16ok954qZ"/>
    <x v="6"/>
    <x v="0"/>
    <x v="0"/>
    <x v="5"/>
    <x v="249"/>
  </r>
  <r>
    <x v="319"/>
    <x v="0"/>
    <x v="8"/>
    <s v="9/16/2019"/>
    <x v="2"/>
    <s v="48xH382va"/>
    <x v="2"/>
    <x v="0"/>
    <x v="0"/>
    <x v="2"/>
    <x v="250"/>
  </r>
  <r>
    <x v="320"/>
    <x v="0"/>
    <x v="8"/>
    <s v="9/16/2019"/>
    <x v="2"/>
    <s v="78FF662ce"/>
    <x v="0"/>
    <x v="0"/>
    <x v="0"/>
    <x v="0"/>
    <x v="251"/>
  </r>
  <r>
    <x v="321"/>
    <x v="0"/>
    <x v="8"/>
    <s v="9/17/2019"/>
    <x v="3"/>
    <s v="00M8271oT"/>
    <x v="6"/>
    <x v="1"/>
    <x v="3"/>
    <x v="5"/>
    <x v="252"/>
  </r>
  <r>
    <x v="322"/>
    <x v="0"/>
    <x v="8"/>
    <s v="9/17/2019"/>
    <x v="105"/>
    <s v="59RT358t8"/>
    <x v="7"/>
    <x v="1"/>
    <x v="4"/>
    <x v="1"/>
    <x v="253"/>
  </r>
  <r>
    <x v="323"/>
    <x v="0"/>
    <x v="8"/>
    <s v="9/17/2019"/>
    <x v="106"/>
    <s v="81R3988lR"/>
    <x v="0"/>
    <x v="0"/>
    <x v="0"/>
    <x v="0"/>
    <x v="254"/>
  </r>
  <r>
    <x v="324"/>
    <x v="0"/>
    <x v="8"/>
    <s v="9/17/2019"/>
    <x v="0"/>
    <s v="939l463xt"/>
    <x v="1"/>
    <x v="0"/>
    <x v="0"/>
    <x v="1"/>
    <x v="255"/>
  </r>
  <r>
    <x v="325"/>
    <x v="0"/>
    <x v="8"/>
    <s v="9/17/2019"/>
    <x v="0"/>
    <s v="49kS047n5"/>
    <x v="6"/>
    <x v="0"/>
    <x v="0"/>
    <x v="5"/>
    <x v="256"/>
  </r>
  <r>
    <x v="326"/>
    <x v="0"/>
    <x v="8"/>
    <s v="9/17/2019"/>
    <x v="0"/>
    <s v="36Hc685rB"/>
    <x v="3"/>
    <x v="0"/>
    <x v="0"/>
    <x v="3"/>
    <x v="257"/>
  </r>
  <r>
    <x v="327"/>
    <x v="0"/>
    <x v="8"/>
    <s v="9/18/2019"/>
    <x v="5"/>
    <s v="34Eb317iB"/>
    <x v="3"/>
    <x v="1"/>
    <x v="3"/>
    <x v="3"/>
    <x v="258"/>
  </r>
  <r>
    <x v="328"/>
    <x v="0"/>
    <x v="8"/>
    <s v="9/19/2019"/>
    <x v="1"/>
    <s v="14dF650s5"/>
    <x v="7"/>
    <x v="0"/>
    <x v="0"/>
    <x v="1"/>
    <x v="259"/>
  </r>
  <r>
    <x v="329"/>
    <x v="0"/>
    <x v="8"/>
    <s v="9/20/2019"/>
    <x v="5"/>
    <s v="254c392lP"/>
    <x v="3"/>
    <x v="1"/>
    <x v="2"/>
    <x v="3"/>
    <x v="260"/>
  </r>
  <r>
    <x v="330"/>
    <x v="0"/>
    <x v="8"/>
    <s v="9/20/2019"/>
    <x v="107"/>
    <s v="51zB871cg"/>
    <x v="5"/>
    <x v="2"/>
    <x v="0"/>
    <x v="4"/>
    <x v="6"/>
  </r>
  <r>
    <x v="331"/>
    <x v="0"/>
    <x v="8"/>
    <s v="9/20/2019"/>
    <x v="108"/>
    <s v="924o184gP"/>
    <x v="7"/>
    <x v="2"/>
    <x v="0"/>
    <x v="1"/>
    <x v="13"/>
  </r>
  <r>
    <x v="332"/>
    <x v="0"/>
    <x v="8"/>
    <s v="9/20/2019"/>
    <x v="109"/>
    <s v="52A1319oD"/>
    <x v="4"/>
    <x v="0"/>
    <x v="0"/>
    <x v="3"/>
    <x v="261"/>
  </r>
  <r>
    <x v="333"/>
    <x v="0"/>
    <x v="8"/>
    <s v="9/20/2019"/>
    <x v="5"/>
    <s v="602s955hd"/>
    <x v="5"/>
    <x v="0"/>
    <x v="0"/>
    <x v="4"/>
    <x v="262"/>
  </r>
  <r>
    <x v="334"/>
    <x v="0"/>
    <x v="8"/>
    <s v="9/20/2019"/>
    <x v="110"/>
    <s v="87l7636wy"/>
    <x v="5"/>
    <x v="0"/>
    <x v="0"/>
    <x v="4"/>
    <x v="263"/>
  </r>
  <r>
    <x v="335"/>
    <x v="0"/>
    <x v="8"/>
    <s v="9/21/2019"/>
    <x v="2"/>
    <s v="61fI974l1"/>
    <x v="0"/>
    <x v="1"/>
    <x v="4"/>
    <x v="0"/>
    <x v="264"/>
  </r>
  <r>
    <x v="336"/>
    <x v="0"/>
    <x v="8"/>
    <s v="9/21/2019"/>
    <x v="111"/>
    <s v="34xQ742jB"/>
    <x v="3"/>
    <x v="2"/>
    <x v="0"/>
    <x v="3"/>
    <x v="6"/>
  </r>
  <r>
    <x v="337"/>
    <x v="0"/>
    <x v="8"/>
    <s v="9/21/2019"/>
    <x v="112"/>
    <s v="0045312rt"/>
    <x v="0"/>
    <x v="2"/>
    <x v="0"/>
    <x v="0"/>
    <x v="13"/>
  </r>
  <r>
    <x v="338"/>
    <x v="0"/>
    <x v="8"/>
    <s v="9/21/2019"/>
    <x v="3"/>
    <s v="39ES511mJ"/>
    <x v="2"/>
    <x v="0"/>
    <x v="0"/>
    <x v="2"/>
    <x v="265"/>
  </r>
  <r>
    <x v="339"/>
    <x v="0"/>
    <x v="8"/>
    <s v="9/21/2019"/>
    <x v="5"/>
    <s v="49Yr521hv"/>
    <x v="2"/>
    <x v="0"/>
    <x v="0"/>
    <x v="2"/>
    <x v="266"/>
  </r>
  <r>
    <x v="340"/>
    <x v="0"/>
    <x v="8"/>
    <s v="9/22/2019"/>
    <x v="2"/>
    <s v="32gH694zC"/>
    <x v="7"/>
    <x v="1"/>
    <x v="2"/>
    <x v="1"/>
    <x v="267"/>
  </r>
  <r>
    <x v="341"/>
    <x v="0"/>
    <x v="8"/>
    <s v="9/23/2019"/>
    <x v="113"/>
    <s v="51SK931p8"/>
    <x v="2"/>
    <x v="0"/>
    <x v="0"/>
    <x v="2"/>
    <x v="268"/>
  </r>
  <r>
    <x v="342"/>
    <x v="0"/>
    <x v="8"/>
    <s v="9/23/2019"/>
    <x v="5"/>
    <s v="30t2802jJ"/>
    <x v="3"/>
    <x v="0"/>
    <x v="0"/>
    <x v="3"/>
    <x v="269"/>
  </r>
  <r>
    <x v="343"/>
    <x v="0"/>
    <x v="8"/>
    <s v="9/23/2019"/>
    <x v="0"/>
    <s v="93PT434jT"/>
    <x v="7"/>
    <x v="0"/>
    <x v="0"/>
    <x v="1"/>
    <x v="270"/>
  </r>
  <r>
    <x v="344"/>
    <x v="0"/>
    <x v="8"/>
    <s v="9/24/2019"/>
    <x v="5"/>
    <s v="23je861u0"/>
    <x v="5"/>
    <x v="1"/>
    <x v="2"/>
    <x v="4"/>
    <x v="271"/>
  </r>
  <r>
    <x v="345"/>
    <x v="0"/>
    <x v="8"/>
    <s v="9/24/2019"/>
    <x v="1"/>
    <s v="95U4653gL"/>
    <x v="4"/>
    <x v="0"/>
    <x v="0"/>
    <x v="3"/>
    <x v="272"/>
  </r>
  <r>
    <x v="346"/>
    <x v="0"/>
    <x v="8"/>
    <s v="9/24/2019"/>
    <x v="0"/>
    <s v="23b2514gh"/>
    <x v="6"/>
    <x v="0"/>
    <x v="0"/>
    <x v="5"/>
    <x v="273"/>
  </r>
  <r>
    <x v="347"/>
    <x v="0"/>
    <x v="8"/>
    <s v="9/24/2019"/>
    <x v="5"/>
    <s v="10U8590kT"/>
    <x v="2"/>
    <x v="0"/>
    <x v="0"/>
    <x v="2"/>
    <x v="274"/>
  </r>
  <r>
    <x v="348"/>
    <x v="0"/>
    <x v="8"/>
    <s v="9/24/2019"/>
    <x v="3"/>
    <s v="25c6483fO"/>
    <x v="1"/>
    <x v="0"/>
    <x v="0"/>
    <x v="1"/>
    <x v="275"/>
  </r>
  <r>
    <x v="349"/>
    <x v="0"/>
    <x v="8"/>
    <s v="9/25/2019"/>
    <x v="0"/>
    <s v="23yq577q5"/>
    <x v="6"/>
    <x v="0"/>
    <x v="0"/>
    <x v="5"/>
    <x v="276"/>
  </r>
  <r>
    <x v="350"/>
    <x v="0"/>
    <x v="8"/>
    <s v="9/28/2019"/>
    <x v="114"/>
    <s v="035t480f2"/>
    <x v="0"/>
    <x v="2"/>
    <x v="0"/>
    <x v="0"/>
    <x v="13"/>
  </r>
  <r>
    <x v="351"/>
    <x v="0"/>
    <x v="8"/>
    <s v="9/28/2019"/>
    <x v="2"/>
    <s v="77jg057kg"/>
    <x v="1"/>
    <x v="0"/>
    <x v="0"/>
    <x v="1"/>
    <x v="277"/>
  </r>
  <r>
    <x v="352"/>
    <x v="0"/>
    <x v="8"/>
    <s v="9/28/2019"/>
    <x v="115"/>
    <s v="76zy118m1"/>
    <x v="7"/>
    <x v="0"/>
    <x v="0"/>
    <x v="1"/>
    <x v="101"/>
  </r>
  <r>
    <x v="353"/>
    <x v="0"/>
    <x v="8"/>
    <s v="9/29/2019"/>
    <x v="0"/>
    <s v="37OW297dk"/>
    <x v="2"/>
    <x v="0"/>
    <x v="0"/>
    <x v="2"/>
    <x v="278"/>
  </r>
  <r>
    <x v="354"/>
    <x v="0"/>
    <x v="8"/>
    <s v="9/30/2019"/>
    <x v="0"/>
    <s v="40Xb312xh"/>
    <x v="2"/>
    <x v="0"/>
    <x v="0"/>
    <x v="2"/>
    <x v="279"/>
  </r>
  <r>
    <x v="355"/>
    <x v="0"/>
    <x v="9"/>
    <s v="10/1/2019"/>
    <x v="2"/>
    <s v="61Ei742cH"/>
    <x v="7"/>
    <x v="1"/>
    <x v="3"/>
    <x v="1"/>
    <x v="280"/>
  </r>
  <r>
    <x v="356"/>
    <x v="0"/>
    <x v="9"/>
    <s v="10/1/2019"/>
    <x v="116"/>
    <s v="97TW628fu"/>
    <x v="7"/>
    <x v="0"/>
    <x v="0"/>
    <x v="1"/>
    <x v="281"/>
  </r>
  <r>
    <x v="357"/>
    <x v="0"/>
    <x v="9"/>
    <s v="10/1/2019"/>
    <x v="3"/>
    <s v="65Si548nq"/>
    <x v="1"/>
    <x v="0"/>
    <x v="0"/>
    <x v="1"/>
    <x v="282"/>
  </r>
  <r>
    <x v="358"/>
    <x v="0"/>
    <x v="9"/>
    <s v="10/1/2019"/>
    <x v="5"/>
    <s v="83pL645ge"/>
    <x v="7"/>
    <x v="0"/>
    <x v="0"/>
    <x v="1"/>
    <x v="283"/>
  </r>
  <r>
    <x v="359"/>
    <x v="0"/>
    <x v="9"/>
    <s v="10/2/2019"/>
    <x v="3"/>
    <s v="55zR507xA"/>
    <x v="7"/>
    <x v="0"/>
    <x v="0"/>
    <x v="1"/>
    <x v="284"/>
  </r>
  <r>
    <x v="360"/>
    <x v="0"/>
    <x v="9"/>
    <s v="10/3/2019"/>
    <x v="2"/>
    <s v="34A8599bA"/>
    <x v="7"/>
    <x v="0"/>
    <x v="0"/>
    <x v="1"/>
    <x v="285"/>
  </r>
  <r>
    <x v="361"/>
    <x v="0"/>
    <x v="9"/>
    <s v="10/4/2019"/>
    <x v="0"/>
    <s v="31kN315fe"/>
    <x v="5"/>
    <x v="0"/>
    <x v="0"/>
    <x v="4"/>
    <x v="286"/>
  </r>
  <r>
    <x v="362"/>
    <x v="0"/>
    <x v="9"/>
    <s v="10/4/2019"/>
    <x v="117"/>
    <s v="65lO217vV"/>
    <x v="4"/>
    <x v="0"/>
    <x v="0"/>
    <x v="3"/>
    <x v="287"/>
  </r>
  <r>
    <x v="363"/>
    <x v="0"/>
    <x v="9"/>
    <s v="10/6/2019"/>
    <x v="118"/>
    <s v="43ym027lL"/>
    <x v="1"/>
    <x v="2"/>
    <x v="0"/>
    <x v="1"/>
    <x v="11"/>
  </r>
  <r>
    <x v="364"/>
    <x v="0"/>
    <x v="9"/>
    <s v="10/7/2019"/>
    <x v="119"/>
    <s v="98na775rR"/>
    <x v="5"/>
    <x v="1"/>
    <x v="2"/>
    <x v="4"/>
    <x v="288"/>
  </r>
  <r>
    <x v="365"/>
    <x v="0"/>
    <x v="9"/>
    <s v="10/7/2019"/>
    <x v="0"/>
    <s v="14fz853pM"/>
    <x v="0"/>
    <x v="0"/>
    <x v="0"/>
    <x v="0"/>
    <x v="289"/>
  </r>
  <r>
    <x v="366"/>
    <x v="0"/>
    <x v="9"/>
    <s v="10/8/2019"/>
    <x v="120"/>
    <s v="56uy678yi"/>
    <x v="1"/>
    <x v="2"/>
    <x v="0"/>
    <x v="1"/>
    <x v="11"/>
  </r>
  <r>
    <x v="367"/>
    <x v="0"/>
    <x v="9"/>
    <s v="10/9/2019"/>
    <x v="0"/>
    <s v="745y211wO"/>
    <x v="3"/>
    <x v="1"/>
    <x v="4"/>
    <x v="3"/>
    <x v="290"/>
  </r>
  <r>
    <x v="368"/>
    <x v="0"/>
    <x v="9"/>
    <s v="10/9/2019"/>
    <x v="5"/>
    <s v="48XG886dv"/>
    <x v="5"/>
    <x v="1"/>
    <x v="2"/>
    <x v="4"/>
    <x v="291"/>
  </r>
  <r>
    <x v="369"/>
    <x v="0"/>
    <x v="9"/>
    <s v="10/9/2019"/>
    <x v="2"/>
    <s v="86XE274ee"/>
    <x v="6"/>
    <x v="0"/>
    <x v="0"/>
    <x v="5"/>
    <x v="292"/>
  </r>
  <r>
    <x v="370"/>
    <x v="0"/>
    <x v="9"/>
    <s v="10/10/2019"/>
    <x v="1"/>
    <s v="09Pb634tE"/>
    <x v="3"/>
    <x v="0"/>
    <x v="0"/>
    <x v="3"/>
    <x v="293"/>
  </r>
  <r>
    <x v="371"/>
    <x v="0"/>
    <x v="9"/>
    <s v="10/11/2019"/>
    <x v="1"/>
    <s v="09Op279oZ"/>
    <x v="6"/>
    <x v="1"/>
    <x v="4"/>
    <x v="5"/>
    <x v="294"/>
  </r>
  <r>
    <x v="372"/>
    <x v="0"/>
    <x v="9"/>
    <s v="10/11/2019"/>
    <x v="38"/>
    <s v="45oX727gy"/>
    <x v="5"/>
    <x v="2"/>
    <x v="0"/>
    <x v="4"/>
    <x v="6"/>
  </r>
  <r>
    <x v="373"/>
    <x v="0"/>
    <x v="9"/>
    <s v="10/12/2019"/>
    <x v="3"/>
    <s v="63v1870ay"/>
    <x v="0"/>
    <x v="0"/>
    <x v="0"/>
    <x v="0"/>
    <x v="295"/>
  </r>
  <r>
    <x v="374"/>
    <x v="0"/>
    <x v="9"/>
    <s v="10/13/2019"/>
    <x v="1"/>
    <s v="36a4068vq"/>
    <x v="0"/>
    <x v="0"/>
    <x v="0"/>
    <x v="0"/>
    <x v="296"/>
  </r>
  <r>
    <x v="375"/>
    <x v="0"/>
    <x v="9"/>
    <s v="10/15/2019"/>
    <x v="118"/>
    <s v="38na955fq"/>
    <x v="6"/>
    <x v="2"/>
    <x v="0"/>
    <x v="5"/>
    <x v="6"/>
  </r>
  <r>
    <x v="376"/>
    <x v="0"/>
    <x v="9"/>
    <s v="10/15/2019"/>
    <x v="113"/>
    <s v="04vn906zW"/>
    <x v="3"/>
    <x v="0"/>
    <x v="0"/>
    <x v="3"/>
    <x v="297"/>
  </r>
  <r>
    <x v="377"/>
    <x v="0"/>
    <x v="9"/>
    <s v="10/16/2019"/>
    <x v="3"/>
    <s v="74nS738uv"/>
    <x v="5"/>
    <x v="1"/>
    <x v="1"/>
    <x v="4"/>
    <x v="298"/>
  </r>
  <r>
    <x v="378"/>
    <x v="0"/>
    <x v="9"/>
    <s v="10/17/2019"/>
    <x v="3"/>
    <s v="01Ev612nm"/>
    <x v="7"/>
    <x v="0"/>
    <x v="0"/>
    <x v="1"/>
    <x v="299"/>
  </r>
  <r>
    <x v="379"/>
    <x v="0"/>
    <x v="9"/>
    <s v="10/18/2019"/>
    <x v="111"/>
    <s v="280J818cN"/>
    <x v="4"/>
    <x v="2"/>
    <x v="0"/>
    <x v="3"/>
    <x v="11"/>
  </r>
  <r>
    <x v="380"/>
    <x v="0"/>
    <x v="9"/>
    <s v="10/19/2019"/>
    <x v="0"/>
    <s v="7886549wo"/>
    <x v="3"/>
    <x v="0"/>
    <x v="0"/>
    <x v="3"/>
    <x v="300"/>
  </r>
  <r>
    <x v="381"/>
    <x v="0"/>
    <x v="9"/>
    <s v="10/21/2019"/>
    <x v="121"/>
    <s v="69EL524gl"/>
    <x v="2"/>
    <x v="2"/>
    <x v="0"/>
    <x v="2"/>
    <x v="11"/>
  </r>
  <r>
    <x v="382"/>
    <x v="0"/>
    <x v="9"/>
    <s v="10/22/2019"/>
    <x v="122"/>
    <s v="24oq425zq"/>
    <x v="5"/>
    <x v="2"/>
    <x v="0"/>
    <x v="4"/>
    <x v="11"/>
  </r>
  <r>
    <x v="383"/>
    <x v="0"/>
    <x v="9"/>
    <s v="10/22/2019"/>
    <x v="2"/>
    <s v="655O390ob"/>
    <x v="3"/>
    <x v="0"/>
    <x v="0"/>
    <x v="3"/>
    <x v="301"/>
  </r>
  <r>
    <x v="384"/>
    <x v="0"/>
    <x v="9"/>
    <s v="10/22/2019"/>
    <x v="2"/>
    <s v="15ZZ106iK"/>
    <x v="2"/>
    <x v="0"/>
    <x v="0"/>
    <x v="2"/>
    <x v="302"/>
  </r>
  <r>
    <x v="385"/>
    <x v="0"/>
    <x v="9"/>
    <s v="10/22/2019"/>
    <x v="123"/>
    <s v="75Pv254gr"/>
    <x v="4"/>
    <x v="0"/>
    <x v="0"/>
    <x v="3"/>
    <x v="303"/>
  </r>
  <r>
    <x v="386"/>
    <x v="0"/>
    <x v="9"/>
    <s v="10/23/2019"/>
    <x v="2"/>
    <s v="0159691n4"/>
    <x v="5"/>
    <x v="1"/>
    <x v="3"/>
    <x v="4"/>
    <x v="304"/>
  </r>
  <r>
    <x v="387"/>
    <x v="0"/>
    <x v="9"/>
    <s v="10/23/2019"/>
    <x v="5"/>
    <s v="42lo888le"/>
    <x v="0"/>
    <x v="0"/>
    <x v="0"/>
    <x v="0"/>
    <x v="305"/>
  </r>
  <r>
    <x v="388"/>
    <x v="0"/>
    <x v="9"/>
    <s v="10/27/2019"/>
    <x v="124"/>
    <s v="05SZ766od"/>
    <x v="4"/>
    <x v="1"/>
    <x v="2"/>
    <x v="3"/>
    <x v="306"/>
  </r>
  <r>
    <x v="389"/>
    <x v="0"/>
    <x v="9"/>
    <s v="10/28/2019"/>
    <x v="125"/>
    <s v="26uM499xr"/>
    <x v="5"/>
    <x v="0"/>
    <x v="0"/>
    <x v="4"/>
    <x v="307"/>
  </r>
  <r>
    <x v="390"/>
    <x v="0"/>
    <x v="9"/>
    <s v="10/28/2019"/>
    <x v="126"/>
    <s v="67aS830fD"/>
    <x v="7"/>
    <x v="0"/>
    <x v="0"/>
    <x v="1"/>
    <x v="308"/>
  </r>
  <r>
    <x v="391"/>
    <x v="0"/>
    <x v="9"/>
    <s v="10/29/2019"/>
    <x v="127"/>
    <s v="501D095k2"/>
    <x v="3"/>
    <x v="1"/>
    <x v="4"/>
    <x v="3"/>
    <x v="309"/>
  </r>
  <r>
    <x v="392"/>
    <x v="0"/>
    <x v="9"/>
    <s v="10/29/2019"/>
    <x v="0"/>
    <s v="63i1192gr"/>
    <x v="6"/>
    <x v="0"/>
    <x v="0"/>
    <x v="5"/>
    <x v="310"/>
  </r>
  <r>
    <x v="393"/>
    <x v="0"/>
    <x v="9"/>
    <s v="10/29/2019"/>
    <x v="128"/>
    <s v="17y8922jq"/>
    <x v="7"/>
    <x v="0"/>
    <x v="0"/>
    <x v="1"/>
    <x v="311"/>
  </r>
  <r>
    <x v="394"/>
    <x v="0"/>
    <x v="9"/>
    <s v="10/30/2019"/>
    <x v="83"/>
    <s v="80sn678bh"/>
    <x v="7"/>
    <x v="2"/>
    <x v="0"/>
    <x v="1"/>
    <x v="11"/>
  </r>
  <r>
    <x v="395"/>
    <x v="0"/>
    <x v="9"/>
    <s v="10/30/2019"/>
    <x v="3"/>
    <s v="0126660nV"/>
    <x v="6"/>
    <x v="0"/>
    <x v="0"/>
    <x v="5"/>
    <x v="85"/>
  </r>
  <r>
    <x v="396"/>
    <x v="0"/>
    <x v="9"/>
    <s v="10/30/2019"/>
    <x v="3"/>
    <s v="57MG188gA"/>
    <x v="7"/>
    <x v="0"/>
    <x v="0"/>
    <x v="1"/>
    <x v="312"/>
  </r>
  <r>
    <x v="397"/>
    <x v="0"/>
    <x v="10"/>
    <s v="11/1/2019"/>
    <x v="5"/>
    <s v="88DF583rW"/>
    <x v="5"/>
    <x v="0"/>
    <x v="0"/>
    <x v="4"/>
    <x v="313"/>
  </r>
  <r>
    <x v="398"/>
    <x v="0"/>
    <x v="10"/>
    <s v="11/2/2019"/>
    <x v="129"/>
    <s v="20Yh116ca"/>
    <x v="4"/>
    <x v="1"/>
    <x v="3"/>
    <x v="3"/>
    <x v="314"/>
  </r>
  <r>
    <x v="399"/>
    <x v="0"/>
    <x v="10"/>
    <s v="11/3/2019"/>
    <x v="0"/>
    <s v="37mo496yH"/>
    <x v="4"/>
    <x v="1"/>
    <x v="3"/>
    <x v="3"/>
    <x v="315"/>
  </r>
  <r>
    <x v="400"/>
    <x v="0"/>
    <x v="10"/>
    <s v="11/3/2019"/>
    <x v="28"/>
    <s v="27KY020v1"/>
    <x v="4"/>
    <x v="2"/>
    <x v="0"/>
    <x v="3"/>
    <x v="6"/>
  </r>
  <r>
    <x v="401"/>
    <x v="0"/>
    <x v="10"/>
    <s v="11/4/2019"/>
    <x v="2"/>
    <s v="83Re454sd"/>
    <x v="2"/>
    <x v="0"/>
    <x v="0"/>
    <x v="2"/>
    <x v="316"/>
  </r>
  <r>
    <x v="402"/>
    <x v="0"/>
    <x v="10"/>
    <s v="11/7/2019"/>
    <x v="3"/>
    <s v="75EJ720gT"/>
    <x v="5"/>
    <x v="0"/>
    <x v="0"/>
    <x v="4"/>
    <x v="317"/>
  </r>
  <r>
    <x v="403"/>
    <x v="0"/>
    <x v="10"/>
    <s v="11/7/2019"/>
    <x v="5"/>
    <s v="71Up789u5"/>
    <x v="6"/>
    <x v="0"/>
    <x v="0"/>
    <x v="5"/>
    <x v="318"/>
  </r>
  <r>
    <x v="404"/>
    <x v="0"/>
    <x v="10"/>
    <s v="11/8/2019"/>
    <x v="0"/>
    <s v="02Qq656un"/>
    <x v="4"/>
    <x v="0"/>
    <x v="0"/>
    <x v="3"/>
    <x v="319"/>
  </r>
  <r>
    <x v="405"/>
    <x v="0"/>
    <x v="10"/>
    <s v="11/9/2019"/>
    <x v="116"/>
    <s v="51zX158z1"/>
    <x v="5"/>
    <x v="0"/>
    <x v="0"/>
    <x v="4"/>
    <x v="320"/>
  </r>
  <r>
    <x v="406"/>
    <x v="0"/>
    <x v="10"/>
    <s v="11/10/2019"/>
    <x v="130"/>
    <s v="20F6683uH"/>
    <x v="5"/>
    <x v="2"/>
    <x v="0"/>
    <x v="4"/>
    <x v="6"/>
  </r>
  <r>
    <x v="407"/>
    <x v="0"/>
    <x v="10"/>
    <s v="11/10/2019"/>
    <x v="65"/>
    <s v="19Bg847iE"/>
    <x v="0"/>
    <x v="2"/>
    <x v="0"/>
    <x v="0"/>
    <x v="11"/>
  </r>
  <r>
    <x v="408"/>
    <x v="0"/>
    <x v="10"/>
    <s v="11/10/2019"/>
    <x v="3"/>
    <s v="27Te764al"/>
    <x v="0"/>
    <x v="0"/>
    <x v="0"/>
    <x v="0"/>
    <x v="321"/>
  </r>
  <r>
    <x v="409"/>
    <x v="0"/>
    <x v="10"/>
    <s v="11/12/2019"/>
    <x v="5"/>
    <s v="63AZ569dG"/>
    <x v="4"/>
    <x v="0"/>
    <x v="0"/>
    <x v="3"/>
    <x v="322"/>
  </r>
  <r>
    <x v="410"/>
    <x v="0"/>
    <x v="10"/>
    <s v="11/12/2019"/>
    <x v="5"/>
    <s v="32q5884uG"/>
    <x v="0"/>
    <x v="0"/>
    <x v="0"/>
    <x v="0"/>
    <x v="323"/>
  </r>
  <r>
    <x v="411"/>
    <x v="0"/>
    <x v="10"/>
    <s v="11/13/2019"/>
    <x v="0"/>
    <s v="21uJ660iZ"/>
    <x v="5"/>
    <x v="1"/>
    <x v="2"/>
    <x v="4"/>
    <x v="324"/>
  </r>
  <r>
    <x v="412"/>
    <x v="0"/>
    <x v="10"/>
    <s v="11/13/2019"/>
    <x v="131"/>
    <s v="34sK732q0"/>
    <x v="0"/>
    <x v="2"/>
    <x v="0"/>
    <x v="0"/>
    <x v="13"/>
  </r>
  <r>
    <x v="413"/>
    <x v="0"/>
    <x v="10"/>
    <s v="11/15/2019"/>
    <x v="132"/>
    <s v="00Iq458bY"/>
    <x v="5"/>
    <x v="4"/>
    <x v="0"/>
    <x v="4"/>
    <x v="325"/>
  </r>
  <r>
    <x v="414"/>
    <x v="0"/>
    <x v="10"/>
    <s v="11/16/2019"/>
    <x v="133"/>
    <s v="26K6829zv"/>
    <x v="0"/>
    <x v="2"/>
    <x v="0"/>
    <x v="0"/>
    <x v="6"/>
  </r>
  <r>
    <x v="415"/>
    <x v="0"/>
    <x v="10"/>
    <s v="11/16/2019"/>
    <x v="3"/>
    <s v="16Do810pG"/>
    <x v="5"/>
    <x v="0"/>
    <x v="0"/>
    <x v="4"/>
    <x v="326"/>
  </r>
  <r>
    <x v="416"/>
    <x v="0"/>
    <x v="10"/>
    <s v="11/17/2019"/>
    <x v="1"/>
    <s v="567i998qz"/>
    <x v="6"/>
    <x v="1"/>
    <x v="2"/>
    <x v="5"/>
    <x v="327"/>
  </r>
  <r>
    <x v="417"/>
    <x v="0"/>
    <x v="10"/>
    <s v="11/17/2019"/>
    <x v="0"/>
    <s v="63jf289nC"/>
    <x v="1"/>
    <x v="1"/>
    <x v="4"/>
    <x v="1"/>
    <x v="328"/>
  </r>
  <r>
    <x v="418"/>
    <x v="0"/>
    <x v="10"/>
    <s v="11/18/2019"/>
    <x v="134"/>
    <s v="25gg789eI"/>
    <x v="0"/>
    <x v="3"/>
    <x v="0"/>
    <x v="0"/>
    <x v="329"/>
  </r>
  <r>
    <x v="419"/>
    <x v="0"/>
    <x v="10"/>
    <s v="11/20/2019"/>
    <x v="2"/>
    <s v="26lR540bp"/>
    <x v="3"/>
    <x v="0"/>
    <x v="0"/>
    <x v="3"/>
    <x v="330"/>
  </r>
  <r>
    <x v="420"/>
    <x v="0"/>
    <x v="10"/>
    <s v="11/22/2019"/>
    <x v="2"/>
    <s v="989q935xB"/>
    <x v="5"/>
    <x v="0"/>
    <x v="0"/>
    <x v="4"/>
    <x v="331"/>
  </r>
  <r>
    <x v="421"/>
    <x v="0"/>
    <x v="10"/>
    <s v="11/23/2019"/>
    <x v="135"/>
    <s v="16W1387zi"/>
    <x v="0"/>
    <x v="2"/>
    <x v="0"/>
    <x v="0"/>
    <x v="13"/>
  </r>
  <r>
    <x v="422"/>
    <x v="0"/>
    <x v="10"/>
    <s v="11/24/2019"/>
    <x v="1"/>
    <s v="11Wi514fX"/>
    <x v="1"/>
    <x v="0"/>
    <x v="0"/>
    <x v="1"/>
    <x v="332"/>
  </r>
  <r>
    <x v="423"/>
    <x v="0"/>
    <x v="10"/>
    <s v="11/25/2019"/>
    <x v="136"/>
    <s v="742l285qn"/>
    <x v="2"/>
    <x v="2"/>
    <x v="0"/>
    <x v="2"/>
    <x v="6"/>
  </r>
  <r>
    <x v="424"/>
    <x v="0"/>
    <x v="10"/>
    <s v="11/25/2019"/>
    <x v="107"/>
    <s v="160u576fu"/>
    <x v="4"/>
    <x v="2"/>
    <x v="0"/>
    <x v="3"/>
    <x v="11"/>
  </r>
  <r>
    <x v="425"/>
    <x v="0"/>
    <x v="10"/>
    <s v="11/25/2019"/>
    <x v="132"/>
    <s v="43RQ847ou"/>
    <x v="3"/>
    <x v="4"/>
    <x v="0"/>
    <x v="3"/>
    <x v="333"/>
  </r>
  <r>
    <x v="426"/>
    <x v="0"/>
    <x v="10"/>
    <s v="11/26/2019"/>
    <x v="132"/>
    <s v="83aU203nb"/>
    <x v="6"/>
    <x v="4"/>
    <x v="0"/>
    <x v="5"/>
    <x v="334"/>
  </r>
  <r>
    <x v="427"/>
    <x v="0"/>
    <x v="10"/>
    <s v="11/27/2019"/>
    <x v="132"/>
    <s v="26EE613uf"/>
    <x v="7"/>
    <x v="4"/>
    <x v="0"/>
    <x v="1"/>
    <x v="335"/>
  </r>
  <r>
    <x v="428"/>
    <x v="0"/>
    <x v="10"/>
    <s v="11/27/2019"/>
    <x v="132"/>
    <s v="221s293gK"/>
    <x v="2"/>
    <x v="4"/>
    <x v="0"/>
    <x v="2"/>
    <x v="336"/>
  </r>
  <r>
    <x v="429"/>
    <x v="0"/>
    <x v="10"/>
    <s v="11/28/2019"/>
    <x v="5"/>
    <s v="01pS829bs"/>
    <x v="5"/>
    <x v="0"/>
    <x v="0"/>
    <x v="4"/>
    <x v="337"/>
  </r>
  <r>
    <x v="430"/>
    <x v="0"/>
    <x v="10"/>
    <s v="11/29/2019"/>
    <x v="0"/>
    <s v="68Wz614sd"/>
    <x v="3"/>
    <x v="0"/>
    <x v="0"/>
    <x v="3"/>
    <x v="338"/>
  </r>
  <r>
    <x v="431"/>
    <x v="0"/>
    <x v="10"/>
    <s v="11/30/2019"/>
    <x v="2"/>
    <s v="82Nm607mE"/>
    <x v="7"/>
    <x v="0"/>
    <x v="0"/>
    <x v="1"/>
    <x v="339"/>
  </r>
  <r>
    <x v="432"/>
    <x v="0"/>
    <x v="11"/>
    <s v="12/1/2019"/>
    <x v="3"/>
    <s v="07Gp705pW"/>
    <x v="6"/>
    <x v="1"/>
    <x v="1"/>
    <x v="5"/>
    <x v="340"/>
  </r>
  <r>
    <x v="433"/>
    <x v="0"/>
    <x v="11"/>
    <s v="12/4/2019"/>
    <x v="132"/>
    <s v="51OV523xU"/>
    <x v="2"/>
    <x v="4"/>
    <x v="0"/>
    <x v="2"/>
    <x v="341"/>
  </r>
  <r>
    <x v="434"/>
    <x v="0"/>
    <x v="11"/>
    <s v="12/4/2019"/>
    <x v="132"/>
    <s v="12Vk254ug"/>
    <x v="1"/>
    <x v="4"/>
    <x v="0"/>
    <x v="1"/>
    <x v="342"/>
  </r>
  <r>
    <x v="435"/>
    <x v="0"/>
    <x v="11"/>
    <s v="12/5/2019"/>
    <x v="137"/>
    <s v="43J5656cN"/>
    <x v="6"/>
    <x v="2"/>
    <x v="0"/>
    <x v="5"/>
    <x v="11"/>
  </r>
  <r>
    <x v="436"/>
    <x v="0"/>
    <x v="11"/>
    <s v="12/5/2019"/>
    <x v="5"/>
    <s v="72tA879ai"/>
    <x v="1"/>
    <x v="0"/>
    <x v="0"/>
    <x v="1"/>
    <x v="343"/>
  </r>
  <r>
    <x v="437"/>
    <x v="0"/>
    <x v="11"/>
    <s v="12/6/2019"/>
    <x v="1"/>
    <s v="24PJ260nP"/>
    <x v="2"/>
    <x v="1"/>
    <x v="2"/>
    <x v="2"/>
    <x v="344"/>
  </r>
  <r>
    <x v="438"/>
    <x v="0"/>
    <x v="11"/>
    <s v="12/6/2019"/>
    <x v="1"/>
    <s v="16q1909pt"/>
    <x v="5"/>
    <x v="0"/>
    <x v="0"/>
    <x v="4"/>
    <x v="345"/>
  </r>
  <r>
    <x v="439"/>
    <x v="0"/>
    <x v="11"/>
    <s v="12/7/2019"/>
    <x v="138"/>
    <s v="33Uc963gL"/>
    <x v="2"/>
    <x v="2"/>
    <x v="0"/>
    <x v="2"/>
    <x v="11"/>
  </r>
  <r>
    <x v="440"/>
    <x v="0"/>
    <x v="11"/>
    <s v="12/7/2019"/>
    <x v="0"/>
    <s v="26CV797bk"/>
    <x v="6"/>
    <x v="0"/>
    <x v="0"/>
    <x v="5"/>
    <x v="346"/>
  </r>
  <r>
    <x v="441"/>
    <x v="0"/>
    <x v="11"/>
    <s v="12/9/2019"/>
    <x v="3"/>
    <s v="513J331sp"/>
    <x v="4"/>
    <x v="0"/>
    <x v="0"/>
    <x v="3"/>
    <x v="347"/>
  </r>
  <r>
    <x v="442"/>
    <x v="0"/>
    <x v="11"/>
    <s v="12/10/2019"/>
    <x v="3"/>
    <s v="46XS611lb"/>
    <x v="3"/>
    <x v="1"/>
    <x v="3"/>
    <x v="3"/>
    <x v="348"/>
  </r>
  <r>
    <x v="443"/>
    <x v="0"/>
    <x v="11"/>
    <s v="12/12/2019"/>
    <x v="5"/>
    <s v="70R9486a6"/>
    <x v="2"/>
    <x v="1"/>
    <x v="2"/>
    <x v="2"/>
    <x v="349"/>
  </r>
  <r>
    <x v="444"/>
    <x v="0"/>
    <x v="11"/>
    <s v="12/13/2019"/>
    <x v="2"/>
    <s v="62jP796sv"/>
    <x v="3"/>
    <x v="0"/>
    <x v="0"/>
    <x v="3"/>
    <x v="350"/>
  </r>
  <r>
    <x v="445"/>
    <x v="0"/>
    <x v="11"/>
    <s v="12/13/2019"/>
    <x v="132"/>
    <s v="737J351or"/>
    <x v="0"/>
    <x v="4"/>
    <x v="0"/>
    <x v="0"/>
    <x v="351"/>
  </r>
  <r>
    <x v="446"/>
    <x v="0"/>
    <x v="11"/>
    <s v="12/15/2019"/>
    <x v="5"/>
    <s v="02iL789gw"/>
    <x v="2"/>
    <x v="1"/>
    <x v="2"/>
    <x v="2"/>
    <x v="352"/>
  </r>
  <r>
    <x v="447"/>
    <x v="0"/>
    <x v="11"/>
    <s v="12/15/2019"/>
    <x v="126"/>
    <s v="43aJ355t0"/>
    <x v="5"/>
    <x v="0"/>
    <x v="0"/>
    <x v="4"/>
    <x v="353"/>
  </r>
  <r>
    <x v="448"/>
    <x v="0"/>
    <x v="11"/>
    <s v="12/15/2019"/>
    <x v="132"/>
    <s v="606W298cC"/>
    <x v="2"/>
    <x v="4"/>
    <x v="0"/>
    <x v="2"/>
    <x v="354"/>
  </r>
  <r>
    <x v="449"/>
    <x v="0"/>
    <x v="11"/>
    <s v="12/16/2019"/>
    <x v="139"/>
    <s v="414R028zt"/>
    <x v="7"/>
    <x v="1"/>
    <x v="2"/>
    <x v="1"/>
    <x v="355"/>
  </r>
  <r>
    <x v="450"/>
    <x v="0"/>
    <x v="11"/>
    <s v="12/16/2019"/>
    <x v="132"/>
    <s v="30cC891td"/>
    <x v="6"/>
    <x v="4"/>
    <x v="0"/>
    <x v="5"/>
    <x v="356"/>
  </r>
  <r>
    <x v="451"/>
    <x v="0"/>
    <x v="11"/>
    <s v="12/18/2019"/>
    <x v="62"/>
    <s v="01UA973aQ"/>
    <x v="7"/>
    <x v="1"/>
    <x v="3"/>
    <x v="1"/>
    <x v="357"/>
  </r>
  <r>
    <x v="452"/>
    <x v="0"/>
    <x v="11"/>
    <s v="12/18/2019"/>
    <x v="132"/>
    <s v="0208879aS"/>
    <x v="2"/>
    <x v="4"/>
    <x v="0"/>
    <x v="2"/>
    <x v="358"/>
  </r>
  <r>
    <x v="453"/>
    <x v="0"/>
    <x v="11"/>
    <s v="12/19/2019"/>
    <x v="3"/>
    <s v="27Ud536sn"/>
    <x v="6"/>
    <x v="1"/>
    <x v="2"/>
    <x v="5"/>
    <x v="359"/>
  </r>
  <r>
    <x v="454"/>
    <x v="0"/>
    <x v="11"/>
    <s v="12/19/2019"/>
    <x v="140"/>
    <s v="825S781px"/>
    <x v="7"/>
    <x v="1"/>
    <x v="2"/>
    <x v="1"/>
    <x v="360"/>
  </r>
  <r>
    <x v="455"/>
    <x v="0"/>
    <x v="11"/>
    <s v="12/19/2019"/>
    <x v="141"/>
    <s v="7976412ep"/>
    <x v="5"/>
    <x v="2"/>
    <x v="0"/>
    <x v="4"/>
    <x v="6"/>
  </r>
  <r>
    <x v="456"/>
    <x v="0"/>
    <x v="11"/>
    <s v="12/19/2019"/>
    <x v="3"/>
    <s v="57e0250rH"/>
    <x v="5"/>
    <x v="0"/>
    <x v="0"/>
    <x v="4"/>
    <x v="361"/>
  </r>
  <r>
    <x v="457"/>
    <x v="0"/>
    <x v="11"/>
    <s v="12/20/2019"/>
    <x v="142"/>
    <s v="01eO971va"/>
    <x v="2"/>
    <x v="2"/>
    <x v="0"/>
    <x v="2"/>
    <x v="13"/>
  </r>
  <r>
    <x v="458"/>
    <x v="0"/>
    <x v="11"/>
    <s v="12/21/2019"/>
    <x v="5"/>
    <s v="95mH223xP"/>
    <x v="1"/>
    <x v="0"/>
    <x v="0"/>
    <x v="1"/>
    <x v="362"/>
  </r>
  <r>
    <x v="459"/>
    <x v="0"/>
    <x v="11"/>
    <s v="12/22/2019"/>
    <x v="5"/>
    <s v="530t137oa"/>
    <x v="2"/>
    <x v="1"/>
    <x v="2"/>
    <x v="2"/>
    <x v="363"/>
  </r>
  <r>
    <x v="460"/>
    <x v="0"/>
    <x v="11"/>
    <s v="12/22/2019"/>
    <x v="5"/>
    <s v="33JW708tB"/>
    <x v="1"/>
    <x v="0"/>
    <x v="0"/>
    <x v="1"/>
    <x v="364"/>
  </r>
  <r>
    <x v="461"/>
    <x v="0"/>
    <x v="11"/>
    <s v="12/22/2019"/>
    <x v="132"/>
    <s v="37gn953zj"/>
    <x v="1"/>
    <x v="4"/>
    <x v="0"/>
    <x v="1"/>
    <x v="365"/>
  </r>
  <r>
    <x v="462"/>
    <x v="0"/>
    <x v="11"/>
    <s v="12/23/2019"/>
    <x v="143"/>
    <s v="44IP213lw"/>
    <x v="6"/>
    <x v="0"/>
    <x v="0"/>
    <x v="5"/>
    <x v="366"/>
  </r>
  <r>
    <x v="463"/>
    <x v="0"/>
    <x v="11"/>
    <s v="12/24/2019"/>
    <x v="2"/>
    <s v="49YQ530xs"/>
    <x v="5"/>
    <x v="1"/>
    <x v="1"/>
    <x v="4"/>
    <x v="367"/>
  </r>
  <r>
    <x v="464"/>
    <x v="0"/>
    <x v="11"/>
    <s v="12/25/2019"/>
    <x v="2"/>
    <s v="95gM854sr"/>
    <x v="6"/>
    <x v="1"/>
    <x v="3"/>
    <x v="5"/>
    <x v="368"/>
  </r>
  <r>
    <x v="465"/>
    <x v="0"/>
    <x v="11"/>
    <s v="12/25/2019"/>
    <x v="0"/>
    <s v="41Z5983zG"/>
    <x v="1"/>
    <x v="0"/>
    <x v="0"/>
    <x v="1"/>
    <x v="369"/>
  </r>
  <r>
    <x v="466"/>
    <x v="0"/>
    <x v="11"/>
    <s v="12/25/2019"/>
    <x v="132"/>
    <s v="97T0333gc"/>
    <x v="3"/>
    <x v="4"/>
    <x v="0"/>
    <x v="3"/>
    <x v="370"/>
  </r>
  <r>
    <x v="467"/>
    <x v="0"/>
    <x v="11"/>
    <s v="12/26/2019"/>
    <x v="5"/>
    <s v="78hm164ao"/>
    <x v="5"/>
    <x v="0"/>
    <x v="0"/>
    <x v="4"/>
    <x v="371"/>
  </r>
  <r>
    <x v="468"/>
    <x v="0"/>
    <x v="11"/>
    <s v="12/28/2019"/>
    <x v="132"/>
    <s v="007I834yS"/>
    <x v="6"/>
    <x v="4"/>
    <x v="0"/>
    <x v="5"/>
    <x v="372"/>
  </r>
  <r>
    <x v="469"/>
    <x v="0"/>
    <x v="11"/>
    <s v="12/31/2019"/>
    <x v="132"/>
    <s v="54u4726p7"/>
    <x v="3"/>
    <x v="4"/>
    <x v="0"/>
    <x v="3"/>
    <x v="373"/>
  </r>
  <r>
    <x v="470"/>
    <x v="1"/>
    <x v="0"/>
    <s v="1/1/2020"/>
    <x v="2"/>
    <s v="825U003sf"/>
    <x v="5"/>
    <x v="0"/>
    <x v="0"/>
    <x v="4"/>
    <x v="374"/>
  </r>
  <r>
    <x v="471"/>
    <x v="1"/>
    <x v="0"/>
    <s v="1/1/2020"/>
    <x v="3"/>
    <s v="67Ev052hx"/>
    <x v="3"/>
    <x v="0"/>
    <x v="0"/>
    <x v="3"/>
    <x v="375"/>
  </r>
  <r>
    <x v="472"/>
    <x v="1"/>
    <x v="0"/>
    <s v="1/1/2020"/>
    <x v="132"/>
    <s v="52tn712dk"/>
    <x v="6"/>
    <x v="4"/>
    <x v="0"/>
    <x v="5"/>
    <x v="376"/>
  </r>
  <r>
    <x v="473"/>
    <x v="1"/>
    <x v="0"/>
    <s v="1/2/2020"/>
    <x v="144"/>
    <s v="95Ve319xk"/>
    <x v="6"/>
    <x v="2"/>
    <x v="0"/>
    <x v="5"/>
    <x v="13"/>
  </r>
  <r>
    <x v="474"/>
    <x v="1"/>
    <x v="0"/>
    <s v="1/2/2020"/>
    <x v="145"/>
    <s v="581P206kE"/>
    <x v="5"/>
    <x v="0"/>
    <x v="0"/>
    <x v="4"/>
    <x v="377"/>
  </r>
  <r>
    <x v="475"/>
    <x v="1"/>
    <x v="0"/>
    <s v="1/2/2020"/>
    <x v="109"/>
    <s v="66Et928bd"/>
    <x v="1"/>
    <x v="3"/>
    <x v="0"/>
    <x v="1"/>
    <x v="378"/>
  </r>
  <r>
    <x v="476"/>
    <x v="1"/>
    <x v="0"/>
    <s v="1/3/2020"/>
    <x v="146"/>
    <s v="277u610ny"/>
    <x v="3"/>
    <x v="2"/>
    <x v="0"/>
    <x v="3"/>
    <x v="11"/>
  </r>
  <r>
    <x v="477"/>
    <x v="1"/>
    <x v="0"/>
    <s v="1/4/2020"/>
    <x v="147"/>
    <s v="460B763i4"/>
    <x v="5"/>
    <x v="2"/>
    <x v="0"/>
    <x v="4"/>
    <x v="6"/>
  </r>
  <r>
    <x v="478"/>
    <x v="1"/>
    <x v="0"/>
    <s v="1/5/2020"/>
    <x v="0"/>
    <s v="01lu885gE"/>
    <x v="4"/>
    <x v="1"/>
    <x v="2"/>
    <x v="3"/>
    <x v="379"/>
  </r>
  <r>
    <x v="479"/>
    <x v="1"/>
    <x v="0"/>
    <s v="1/5/2020"/>
    <x v="5"/>
    <s v="6715618cd"/>
    <x v="6"/>
    <x v="0"/>
    <x v="0"/>
    <x v="5"/>
    <x v="380"/>
  </r>
  <r>
    <x v="480"/>
    <x v="1"/>
    <x v="0"/>
    <s v="1/6/2020"/>
    <x v="3"/>
    <s v="34Qc018cI"/>
    <x v="2"/>
    <x v="1"/>
    <x v="4"/>
    <x v="2"/>
    <x v="381"/>
  </r>
  <r>
    <x v="481"/>
    <x v="1"/>
    <x v="0"/>
    <s v="1/6/2020"/>
    <x v="148"/>
    <s v="383j737cy"/>
    <x v="0"/>
    <x v="1"/>
    <x v="1"/>
    <x v="0"/>
    <x v="382"/>
  </r>
  <r>
    <x v="482"/>
    <x v="1"/>
    <x v="0"/>
    <s v="1/6/2020"/>
    <x v="3"/>
    <s v="76bb059cH"/>
    <x v="5"/>
    <x v="0"/>
    <x v="0"/>
    <x v="4"/>
    <x v="383"/>
  </r>
  <r>
    <x v="483"/>
    <x v="1"/>
    <x v="0"/>
    <s v="1/7/2020"/>
    <x v="5"/>
    <s v="017n587g0"/>
    <x v="6"/>
    <x v="0"/>
    <x v="0"/>
    <x v="5"/>
    <x v="384"/>
  </r>
  <r>
    <x v="484"/>
    <x v="1"/>
    <x v="0"/>
    <s v="1/8/2020"/>
    <x v="149"/>
    <s v="69ne824li"/>
    <x v="6"/>
    <x v="2"/>
    <x v="0"/>
    <x v="5"/>
    <x v="6"/>
  </r>
  <r>
    <x v="485"/>
    <x v="1"/>
    <x v="0"/>
    <s v="1/8/2020"/>
    <x v="3"/>
    <s v="73nH494v6"/>
    <x v="3"/>
    <x v="0"/>
    <x v="0"/>
    <x v="3"/>
    <x v="385"/>
  </r>
  <r>
    <x v="486"/>
    <x v="1"/>
    <x v="0"/>
    <s v="1/13/2020"/>
    <x v="132"/>
    <s v="323v432p5"/>
    <x v="3"/>
    <x v="4"/>
    <x v="0"/>
    <x v="3"/>
    <x v="386"/>
  </r>
  <r>
    <x v="487"/>
    <x v="1"/>
    <x v="0"/>
    <s v="1/14/2020"/>
    <x v="47"/>
    <s v="462z154pX"/>
    <x v="6"/>
    <x v="1"/>
    <x v="2"/>
    <x v="5"/>
    <x v="387"/>
  </r>
  <r>
    <x v="488"/>
    <x v="1"/>
    <x v="0"/>
    <s v="1/15/2020"/>
    <x v="0"/>
    <s v="04qy593mc"/>
    <x v="3"/>
    <x v="1"/>
    <x v="2"/>
    <x v="3"/>
    <x v="388"/>
  </r>
  <r>
    <x v="489"/>
    <x v="1"/>
    <x v="0"/>
    <s v="1/15/2020"/>
    <x v="150"/>
    <s v="954N760xt"/>
    <x v="4"/>
    <x v="2"/>
    <x v="0"/>
    <x v="3"/>
    <x v="13"/>
  </r>
  <r>
    <x v="490"/>
    <x v="1"/>
    <x v="0"/>
    <s v="1/15/2020"/>
    <x v="151"/>
    <s v="79y9550sR"/>
    <x v="3"/>
    <x v="2"/>
    <x v="0"/>
    <x v="3"/>
    <x v="11"/>
  </r>
  <r>
    <x v="491"/>
    <x v="1"/>
    <x v="0"/>
    <s v="1/15/2020"/>
    <x v="5"/>
    <s v="02Hk011m7"/>
    <x v="7"/>
    <x v="0"/>
    <x v="0"/>
    <x v="1"/>
    <x v="389"/>
  </r>
  <r>
    <x v="492"/>
    <x v="1"/>
    <x v="0"/>
    <s v="1/16/2020"/>
    <x v="152"/>
    <s v="80j0878hb"/>
    <x v="3"/>
    <x v="2"/>
    <x v="0"/>
    <x v="3"/>
    <x v="11"/>
  </r>
  <r>
    <x v="493"/>
    <x v="1"/>
    <x v="0"/>
    <s v="1/17/2020"/>
    <x v="99"/>
    <s v="98uA228og"/>
    <x v="0"/>
    <x v="2"/>
    <x v="0"/>
    <x v="0"/>
    <x v="11"/>
  </r>
  <r>
    <x v="494"/>
    <x v="1"/>
    <x v="0"/>
    <s v="1/17/2020"/>
    <x v="132"/>
    <s v="65Ss518mV"/>
    <x v="2"/>
    <x v="4"/>
    <x v="0"/>
    <x v="2"/>
    <x v="390"/>
  </r>
  <r>
    <x v="495"/>
    <x v="1"/>
    <x v="0"/>
    <s v="1/18/2020"/>
    <x v="132"/>
    <s v="25wA705u2"/>
    <x v="0"/>
    <x v="4"/>
    <x v="0"/>
    <x v="0"/>
    <x v="391"/>
  </r>
  <r>
    <x v="496"/>
    <x v="1"/>
    <x v="0"/>
    <s v="1/20/2020"/>
    <x v="5"/>
    <s v="37EE074ko"/>
    <x v="5"/>
    <x v="1"/>
    <x v="2"/>
    <x v="4"/>
    <x v="392"/>
  </r>
  <r>
    <x v="497"/>
    <x v="1"/>
    <x v="0"/>
    <s v="1/21/2020"/>
    <x v="132"/>
    <s v="360J112bv"/>
    <x v="4"/>
    <x v="4"/>
    <x v="0"/>
    <x v="3"/>
    <x v="393"/>
  </r>
  <r>
    <x v="498"/>
    <x v="1"/>
    <x v="0"/>
    <s v="1/21/2020"/>
    <x v="132"/>
    <s v="97Ve665cD"/>
    <x v="0"/>
    <x v="4"/>
    <x v="0"/>
    <x v="0"/>
    <x v="394"/>
  </r>
  <r>
    <x v="499"/>
    <x v="1"/>
    <x v="0"/>
    <s v="1/22/2020"/>
    <x v="153"/>
    <s v="80OD571n6"/>
    <x v="3"/>
    <x v="2"/>
    <x v="0"/>
    <x v="3"/>
    <x v="11"/>
  </r>
  <r>
    <x v="500"/>
    <x v="1"/>
    <x v="0"/>
    <s v="1/22/2020"/>
    <x v="0"/>
    <s v="861E102jD"/>
    <x v="2"/>
    <x v="0"/>
    <x v="0"/>
    <x v="2"/>
    <x v="395"/>
  </r>
  <r>
    <x v="501"/>
    <x v="1"/>
    <x v="0"/>
    <s v="1/23/2020"/>
    <x v="132"/>
    <s v="63ls164si"/>
    <x v="1"/>
    <x v="4"/>
    <x v="0"/>
    <x v="1"/>
    <x v="396"/>
  </r>
  <r>
    <x v="502"/>
    <x v="1"/>
    <x v="0"/>
    <s v="1/24/2020"/>
    <x v="3"/>
    <s v="32Mv143zq"/>
    <x v="0"/>
    <x v="1"/>
    <x v="2"/>
    <x v="0"/>
    <x v="397"/>
  </r>
  <r>
    <x v="503"/>
    <x v="1"/>
    <x v="0"/>
    <s v="1/25/2020"/>
    <x v="154"/>
    <s v="17qk093x2"/>
    <x v="4"/>
    <x v="2"/>
    <x v="0"/>
    <x v="3"/>
    <x v="11"/>
  </r>
  <r>
    <x v="504"/>
    <x v="1"/>
    <x v="0"/>
    <s v="1/26/2020"/>
    <x v="3"/>
    <s v="50Lw684zx"/>
    <x v="0"/>
    <x v="0"/>
    <x v="0"/>
    <x v="0"/>
    <x v="398"/>
  </r>
  <r>
    <x v="505"/>
    <x v="1"/>
    <x v="0"/>
    <s v="1/27/2020"/>
    <x v="132"/>
    <s v="26Zs744v9"/>
    <x v="1"/>
    <x v="4"/>
    <x v="0"/>
    <x v="1"/>
    <x v="399"/>
  </r>
  <r>
    <x v="506"/>
    <x v="1"/>
    <x v="0"/>
    <s v="1/28/2020"/>
    <x v="5"/>
    <s v="17HB704dj"/>
    <x v="5"/>
    <x v="0"/>
    <x v="0"/>
    <x v="4"/>
    <x v="400"/>
  </r>
  <r>
    <x v="507"/>
    <x v="1"/>
    <x v="0"/>
    <s v="1/29/2020"/>
    <x v="155"/>
    <s v="70jr035is"/>
    <x v="4"/>
    <x v="2"/>
    <x v="0"/>
    <x v="3"/>
    <x v="11"/>
  </r>
  <r>
    <x v="508"/>
    <x v="1"/>
    <x v="0"/>
    <s v="1/29/2020"/>
    <x v="132"/>
    <s v="84GD169dR"/>
    <x v="4"/>
    <x v="4"/>
    <x v="0"/>
    <x v="3"/>
    <x v="401"/>
  </r>
  <r>
    <x v="509"/>
    <x v="1"/>
    <x v="0"/>
    <s v="1/29/2020"/>
    <x v="132"/>
    <s v="65lD982rD"/>
    <x v="7"/>
    <x v="4"/>
    <x v="0"/>
    <x v="1"/>
    <x v="402"/>
  </r>
  <r>
    <x v="510"/>
    <x v="1"/>
    <x v="0"/>
    <s v="1/31/2020"/>
    <x v="3"/>
    <s v="20UH980a7"/>
    <x v="5"/>
    <x v="0"/>
    <x v="0"/>
    <x v="4"/>
    <x v="403"/>
  </r>
  <r>
    <x v="511"/>
    <x v="1"/>
    <x v="1"/>
    <s v="2/2/2020"/>
    <x v="132"/>
    <s v="98b7108yP"/>
    <x v="0"/>
    <x v="4"/>
    <x v="0"/>
    <x v="0"/>
    <x v="404"/>
  </r>
  <r>
    <x v="512"/>
    <x v="1"/>
    <x v="1"/>
    <s v="2/2/2020"/>
    <x v="156"/>
    <s v="77T0328uF"/>
    <x v="2"/>
    <x v="3"/>
    <x v="0"/>
    <x v="2"/>
    <x v="405"/>
  </r>
  <r>
    <x v="513"/>
    <x v="1"/>
    <x v="1"/>
    <s v="2/3/2020"/>
    <x v="3"/>
    <s v="78xd921dg"/>
    <x v="5"/>
    <x v="0"/>
    <x v="0"/>
    <x v="4"/>
    <x v="406"/>
  </r>
  <r>
    <x v="514"/>
    <x v="1"/>
    <x v="1"/>
    <s v="2/4/2020"/>
    <x v="2"/>
    <s v="42UE509ih"/>
    <x v="5"/>
    <x v="1"/>
    <x v="2"/>
    <x v="4"/>
    <x v="407"/>
  </r>
  <r>
    <x v="515"/>
    <x v="1"/>
    <x v="1"/>
    <s v="2/4/2020"/>
    <x v="132"/>
    <s v="16Kp580vQ"/>
    <x v="7"/>
    <x v="4"/>
    <x v="0"/>
    <x v="1"/>
    <x v="408"/>
  </r>
  <r>
    <x v="516"/>
    <x v="1"/>
    <x v="1"/>
    <s v="2/8/2020"/>
    <x v="5"/>
    <s v="51E2034jB"/>
    <x v="0"/>
    <x v="1"/>
    <x v="1"/>
    <x v="0"/>
    <x v="409"/>
  </r>
  <r>
    <x v="517"/>
    <x v="1"/>
    <x v="1"/>
    <s v="2/8/2020"/>
    <x v="139"/>
    <s v="16Vx564iY"/>
    <x v="7"/>
    <x v="3"/>
    <x v="0"/>
    <x v="1"/>
    <x v="410"/>
  </r>
  <r>
    <x v="518"/>
    <x v="1"/>
    <x v="1"/>
    <s v="2/9/2020"/>
    <x v="3"/>
    <s v="3078873iG"/>
    <x v="3"/>
    <x v="1"/>
    <x v="2"/>
    <x v="3"/>
    <x v="411"/>
  </r>
  <r>
    <x v="519"/>
    <x v="1"/>
    <x v="1"/>
    <s v="2/9/2020"/>
    <x v="132"/>
    <s v="68GD838ir"/>
    <x v="3"/>
    <x v="4"/>
    <x v="0"/>
    <x v="3"/>
    <x v="412"/>
  </r>
  <r>
    <x v="520"/>
    <x v="1"/>
    <x v="1"/>
    <s v="2/10/2020"/>
    <x v="1"/>
    <s v="65X6959eM"/>
    <x v="3"/>
    <x v="1"/>
    <x v="2"/>
    <x v="3"/>
    <x v="413"/>
  </r>
  <r>
    <x v="521"/>
    <x v="1"/>
    <x v="1"/>
    <s v="2/10/2020"/>
    <x v="0"/>
    <s v="45x6592ww"/>
    <x v="6"/>
    <x v="0"/>
    <x v="0"/>
    <x v="5"/>
    <x v="414"/>
  </r>
  <r>
    <x v="522"/>
    <x v="1"/>
    <x v="1"/>
    <s v="2/10/2020"/>
    <x v="132"/>
    <s v="76dh405bn"/>
    <x v="0"/>
    <x v="4"/>
    <x v="0"/>
    <x v="0"/>
    <x v="415"/>
  </r>
  <r>
    <x v="523"/>
    <x v="1"/>
    <x v="1"/>
    <s v="2/11/2020"/>
    <x v="0"/>
    <s v="922U831yl"/>
    <x v="1"/>
    <x v="1"/>
    <x v="2"/>
    <x v="1"/>
    <x v="416"/>
  </r>
  <r>
    <x v="524"/>
    <x v="1"/>
    <x v="1"/>
    <s v="2/11/2020"/>
    <x v="2"/>
    <s v="421c871xX"/>
    <x v="2"/>
    <x v="0"/>
    <x v="0"/>
    <x v="2"/>
    <x v="417"/>
  </r>
  <r>
    <x v="525"/>
    <x v="1"/>
    <x v="1"/>
    <s v="2/12/2020"/>
    <x v="2"/>
    <s v="46Km860zg"/>
    <x v="4"/>
    <x v="1"/>
    <x v="3"/>
    <x v="3"/>
    <x v="418"/>
  </r>
  <r>
    <x v="526"/>
    <x v="1"/>
    <x v="1"/>
    <s v="2/13/2020"/>
    <x v="0"/>
    <s v="78nK840o8"/>
    <x v="2"/>
    <x v="1"/>
    <x v="3"/>
    <x v="2"/>
    <x v="419"/>
  </r>
  <r>
    <x v="527"/>
    <x v="1"/>
    <x v="1"/>
    <s v="2/13/2020"/>
    <x v="157"/>
    <s v="68GQ553bv"/>
    <x v="6"/>
    <x v="2"/>
    <x v="0"/>
    <x v="5"/>
    <x v="13"/>
  </r>
  <r>
    <x v="528"/>
    <x v="1"/>
    <x v="1"/>
    <s v="2/13/2020"/>
    <x v="132"/>
    <s v="15kv332qz"/>
    <x v="1"/>
    <x v="4"/>
    <x v="0"/>
    <x v="1"/>
    <x v="420"/>
  </r>
  <r>
    <x v="529"/>
    <x v="1"/>
    <x v="1"/>
    <s v="2/15/2020"/>
    <x v="158"/>
    <s v="32oS117wA"/>
    <x v="7"/>
    <x v="2"/>
    <x v="0"/>
    <x v="1"/>
    <x v="13"/>
  </r>
  <r>
    <x v="530"/>
    <x v="1"/>
    <x v="1"/>
    <s v="2/15/2020"/>
    <x v="159"/>
    <s v="50sf046o9"/>
    <x v="0"/>
    <x v="2"/>
    <x v="0"/>
    <x v="0"/>
    <x v="13"/>
  </r>
  <r>
    <x v="531"/>
    <x v="1"/>
    <x v="1"/>
    <s v="2/16/2020"/>
    <x v="160"/>
    <s v="3557952zq"/>
    <x v="3"/>
    <x v="2"/>
    <x v="0"/>
    <x v="3"/>
    <x v="6"/>
  </r>
  <r>
    <x v="532"/>
    <x v="1"/>
    <x v="1"/>
    <s v="2/16/2020"/>
    <x v="41"/>
    <s v="28XU071jt"/>
    <x v="7"/>
    <x v="0"/>
    <x v="0"/>
    <x v="1"/>
    <x v="421"/>
  </r>
  <r>
    <x v="533"/>
    <x v="1"/>
    <x v="1"/>
    <s v="2/17/2020"/>
    <x v="161"/>
    <s v="71ZL084yT"/>
    <x v="4"/>
    <x v="2"/>
    <x v="0"/>
    <x v="3"/>
    <x v="11"/>
  </r>
  <r>
    <x v="534"/>
    <x v="1"/>
    <x v="1"/>
    <s v="2/17/2020"/>
    <x v="5"/>
    <s v="64FZ919g3"/>
    <x v="1"/>
    <x v="0"/>
    <x v="0"/>
    <x v="1"/>
    <x v="422"/>
  </r>
  <r>
    <x v="535"/>
    <x v="1"/>
    <x v="1"/>
    <s v="2/17/2020"/>
    <x v="3"/>
    <s v="12fH333sI"/>
    <x v="0"/>
    <x v="0"/>
    <x v="0"/>
    <x v="0"/>
    <x v="423"/>
  </r>
  <r>
    <x v="536"/>
    <x v="1"/>
    <x v="1"/>
    <s v="2/18/2020"/>
    <x v="3"/>
    <s v="54ae841jv"/>
    <x v="6"/>
    <x v="0"/>
    <x v="0"/>
    <x v="5"/>
    <x v="424"/>
  </r>
  <r>
    <x v="537"/>
    <x v="1"/>
    <x v="1"/>
    <s v="2/20/2020"/>
    <x v="162"/>
    <s v="96B6235vZ"/>
    <x v="2"/>
    <x v="2"/>
    <x v="0"/>
    <x v="2"/>
    <x v="13"/>
  </r>
  <r>
    <x v="538"/>
    <x v="1"/>
    <x v="1"/>
    <s v="2/20/2020"/>
    <x v="163"/>
    <s v="94WL800iE"/>
    <x v="3"/>
    <x v="3"/>
    <x v="0"/>
    <x v="3"/>
    <x v="425"/>
  </r>
  <r>
    <x v="539"/>
    <x v="1"/>
    <x v="1"/>
    <s v="2/21/2020"/>
    <x v="0"/>
    <s v="00hJ213td"/>
    <x v="1"/>
    <x v="0"/>
    <x v="0"/>
    <x v="1"/>
    <x v="426"/>
  </r>
  <r>
    <x v="540"/>
    <x v="1"/>
    <x v="1"/>
    <s v="2/21/2020"/>
    <x v="0"/>
    <s v="77D5347gj"/>
    <x v="3"/>
    <x v="0"/>
    <x v="0"/>
    <x v="3"/>
    <x v="427"/>
  </r>
  <r>
    <x v="541"/>
    <x v="1"/>
    <x v="1"/>
    <s v="2/22/2020"/>
    <x v="132"/>
    <s v="21qt581uy"/>
    <x v="6"/>
    <x v="4"/>
    <x v="0"/>
    <x v="5"/>
    <x v="428"/>
  </r>
  <r>
    <x v="542"/>
    <x v="1"/>
    <x v="1"/>
    <s v="2/23/2020"/>
    <x v="1"/>
    <s v="55Vg325jZ"/>
    <x v="7"/>
    <x v="0"/>
    <x v="0"/>
    <x v="1"/>
    <x v="429"/>
  </r>
  <r>
    <x v="543"/>
    <x v="1"/>
    <x v="1"/>
    <s v="2/25/2020"/>
    <x v="1"/>
    <s v="0746908wn"/>
    <x v="2"/>
    <x v="1"/>
    <x v="2"/>
    <x v="2"/>
    <x v="430"/>
  </r>
  <r>
    <x v="544"/>
    <x v="1"/>
    <x v="1"/>
    <s v="2/25/2020"/>
    <x v="5"/>
    <s v="11vY494jp"/>
    <x v="5"/>
    <x v="1"/>
    <x v="2"/>
    <x v="4"/>
    <x v="431"/>
  </r>
  <r>
    <x v="545"/>
    <x v="1"/>
    <x v="1"/>
    <s v="2/25/2020"/>
    <x v="2"/>
    <s v="74sS069yu"/>
    <x v="6"/>
    <x v="0"/>
    <x v="0"/>
    <x v="5"/>
    <x v="432"/>
  </r>
  <r>
    <x v="546"/>
    <x v="1"/>
    <x v="1"/>
    <s v="2/25/2020"/>
    <x v="3"/>
    <s v="966L049vS"/>
    <x v="0"/>
    <x v="0"/>
    <x v="0"/>
    <x v="0"/>
    <x v="433"/>
  </r>
  <r>
    <x v="547"/>
    <x v="1"/>
    <x v="1"/>
    <s v="2/25/2020"/>
    <x v="3"/>
    <s v="79oD282fh"/>
    <x v="3"/>
    <x v="0"/>
    <x v="0"/>
    <x v="3"/>
    <x v="434"/>
  </r>
  <r>
    <x v="548"/>
    <x v="1"/>
    <x v="1"/>
    <s v="2/25/2020"/>
    <x v="3"/>
    <s v="74u4632iN"/>
    <x v="4"/>
    <x v="0"/>
    <x v="0"/>
    <x v="3"/>
    <x v="435"/>
  </r>
  <r>
    <x v="549"/>
    <x v="1"/>
    <x v="1"/>
    <s v="2/26/2020"/>
    <x v="1"/>
    <s v="61kG904bu"/>
    <x v="3"/>
    <x v="0"/>
    <x v="0"/>
    <x v="3"/>
    <x v="436"/>
  </r>
  <r>
    <x v="550"/>
    <x v="1"/>
    <x v="1"/>
    <s v="2/26/2020"/>
    <x v="125"/>
    <s v="70BC199fb"/>
    <x v="7"/>
    <x v="0"/>
    <x v="0"/>
    <x v="1"/>
    <x v="254"/>
  </r>
  <r>
    <x v="551"/>
    <x v="1"/>
    <x v="1"/>
    <s v="2/26/2020"/>
    <x v="132"/>
    <s v="72oU281na"/>
    <x v="0"/>
    <x v="4"/>
    <x v="0"/>
    <x v="0"/>
    <x v="437"/>
  </r>
  <r>
    <x v="552"/>
    <x v="1"/>
    <x v="1"/>
    <s v="2/27/2020"/>
    <x v="5"/>
    <s v="97tT405u1"/>
    <x v="1"/>
    <x v="0"/>
    <x v="0"/>
    <x v="1"/>
    <x v="438"/>
  </r>
  <r>
    <x v="553"/>
    <x v="1"/>
    <x v="1"/>
    <s v="2/28/2020"/>
    <x v="103"/>
    <s v="05xq078tq"/>
    <x v="6"/>
    <x v="1"/>
    <x v="2"/>
    <x v="5"/>
    <x v="439"/>
  </r>
  <r>
    <x v="554"/>
    <x v="1"/>
    <x v="1"/>
    <s v="2/28/2020"/>
    <x v="164"/>
    <s v="56p2001qu"/>
    <x v="6"/>
    <x v="0"/>
    <x v="0"/>
    <x v="5"/>
    <x v="440"/>
  </r>
  <r>
    <x v="555"/>
    <x v="1"/>
    <x v="1"/>
    <s v="2/28/2020"/>
    <x v="132"/>
    <s v="07Qs407mf"/>
    <x v="2"/>
    <x v="4"/>
    <x v="0"/>
    <x v="2"/>
    <x v="441"/>
  </r>
  <r>
    <x v="556"/>
    <x v="1"/>
    <x v="1"/>
    <s v="2/29/2020"/>
    <x v="3"/>
    <s v="88fu260qp"/>
    <x v="1"/>
    <x v="1"/>
    <x v="4"/>
    <x v="1"/>
    <x v="442"/>
  </r>
  <r>
    <x v="557"/>
    <x v="1"/>
    <x v="1"/>
    <s v="2/29/2020"/>
    <x v="165"/>
    <s v="66Qz960hZ"/>
    <x v="5"/>
    <x v="0"/>
    <x v="0"/>
    <x v="4"/>
    <x v="443"/>
  </r>
  <r>
    <x v="558"/>
    <x v="1"/>
    <x v="2"/>
    <s v="3/2/2020"/>
    <x v="1"/>
    <s v="46xj132zk"/>
    <x v="4"/>
    <x v="0"/>
    <x v="0"/>
    <x v="3"/>
    <x v="444"/>
  </r>
  <r>
    <x v="559"/>
    <x v="1"/>
    <x v="2"/>
    <s v="3/2/2020"/>
    <x v="2"/>
    <s v="45In223a6"/>
    <x v="3"/>
    <x v="0"/>
    <x v="0"/>
    <x v="3"/>
    <x v="445"/>
  </r>
  <r>
    <x v="560"/>
    <x v="1"/>
    <x v="2"/>
    <s v="3/3/2020"/>
    <x v="3"/>
    <s v="22P4357rq"/>
    <x v="2"/>
    <x v="1"/>
    <x v="4"/>
    <x v="2"/>
    <x v="446"/>
  </r>
  <r>
    <x v="561"/>
    <x v="1"/>
    <x v="2"/>
    <s v="3/5/2020"/>
    <x v="113"/>
    <s v="88db964fW"/>
    <x v="6"/>
    <x v="1"/>
    <x v="2"/>
    <x v="5"/>
    <x v="447"/>
  </r>
  <r>
    <x v="562"/>
    <x v="1"/>
    <x v="2"/>
    <s v="3/5/2020"/>
    <x v="0"/>
    <s v="84m7182w7"/>
    <x v="2"/>
    <x v="1"/>
    <x v="2"/>
    <x v="2"/>
    <x v="448"/>
  </r>
  <r>
    <x v="563"/>
    <x v="1"/>
    <x v="2"/>
    <s v="3/5/2020"/>
    <x v="132"/>
    <s v="60K2377jB"/>
    <x v="2"/>
    <x v="4"/>
    <x v="0"/>
    <x v="2"/>
    <x v="449"/>
  </r>
  <r>
    <x v="564"/>
    <x v="1"/>
    <x v="2"/>
    <s v="3/5/2020"/>
    <x v="132"/>
    <s v="83t4087hE"/>
    <x v="4"/>
    <x v="4"/>
    <x v="0"/>
    <x v="3"/>
    <x v="450"/>
  </r>
  <r>
    <x v="565"/>
    <x v="1"/>
    <x v="2"/>
    <s v="3/7/2020"/>
    <x v="3"/>
    <s v="91VG398yJ"/>
    <x v="3"/>
    <x v="0"/>
    <x v="0"/>
    <x v="3"/>
    <x v="451"/>
  </r>
  <r>
    <x v="566"/>
    <x v="1"/>
    <x v="2"/>
    <s v="3/8/2020"/>
    <x v="5"/>
    <s v="21gn243dj"/>
    <x v="7"/>
    <x v="0"/>
    <x v="0"/>
    <x v="1"/>
    <x v="452"/>
  </r>
  <r>
    <x v="567"/>
    <x v="1"/>
    <x v="2"/>
    <s v="3/9/2020"/>
    <x v="166"/>
    <s v="64Vb832ue"/>
    <x v="2"/>
    <x v="1"/>
    <x v="3"/>
    <x v="2"/>
    <x v="453"/>
  </r>
  <r>
    <x v="568"/>
    <x v="1"/>
    <x v="2"/>
    <s v="3/10/2020"/>
    <x v="2"/>
    <s v="34Oe148ik"/>
    <x v="3"/>
    <x v="0"/>
    <x v="0"/>
    <x v="3"/>
    <x v="454"/>
  </r>
  <r>
    <x v="569"/>
    <x v="1"/>
    <x v="2"/>
    <s v="3/10/2020"/>
    <x v="132"/>
    <s v="92z4912w6"/>
    <x v="5"/>
    <x v="4"/>
    <x v="0"/>
    <x v="4"/>
    <x v="455"/>
  </r>
  <r>
    <x v="570"/>
    <x v="1"/>
    <x v="2"/>
    <s v="3/13/2020"/>
    <x v="1"/>
    <s v="53kx009eH"/>
    <x v="6"/>
    <x v="1"/>
    <x v="2"/>
    <x v="5"/>
    <x v="456"/>
  </r>
  <r>
    <x v="571"/>
    <x v="1"/>
    <x v="2"/>
    <s v="3/13/2020"/>
    <x v="2"/>
    <s v="92jP807pU"/>
    <x v="5"/>
    <x v="0"/>
    <x v="0"/>
    <x v="4"/>
    <x v="457"/>
  </r>
  <r>
    <x v="572"/>
    <x v="1"/>
    <x v="2"/>
    <s v="3/14/2020"/>
    <x v="5"/>
    <s v="39Nv887xO"/>
    <x v="5"/>
    <x v="0"/>
    <x v="0"/>
    <x v="4"/>
    <x v="458"/>
  </r>
  <r>
    <x v="573"/>
    <x v="1"/>
    <x v="2"/>
    <s v="3/15/2020"/>
    <x v="132"/>
    <s v="81Mm809uB"/>
    <x v="3"/>
    <x v="4"/>
    <x v="0"/>
    <x v="3"/>
    <x v="459"/>
  </r>
  <r>
    <x v="574"/>
    <x v="1"/>
    <x v="2"/>
    <s v="3/16/2020"/>
    <x v="3"/>
    <s v="042J825oK"/>
    <x v="3"/>
    <x v="1"/>
    <x v="1"/>
    <x v="3"/>
    <x v="460"/>
  </r>
  <r>
    <x v="575"/>
    <x v="1"/>
    <x v="2"/>
    <s v="3/17/2020"/>
    <x v="2"/>
    <s v="38S6617u4"/>
    <x v="5"/>
    <x v="1"/>
    <x v="3"/>
    <x v="4"/>
    <x v="461"/>
  </r>
  <r>
    <x v="576"/>
    <x v="1"/>
    <x v="2"/>
    <s v="3/17/2020"/>
    <x v="132"/>
    <s v="89kw494bg"/>
    <x v="5"/>
    <x v="4"/>
    <x v="0"/>
    <x v="4"/>
    <x v="462"/>
  </r>
  <r>
    <x v="577"/>
    <x v="1"/>
    <x v="2"/>
    <s v="3/18/2020"/>
    <x v="3"/>
    <s v="82AM570vI"/>
    <x v="3"/>
    <x v="0"/>
    <x v="0"/>
    <x v="3"/>
    <x v="463"/>
  </r>
  <r>
    <x v="578"/>
    <x v="1"/>
    <x v="2"/>
    <s v="3/18/2020"/>
    <x v="0"/>
    <s v="739T243i4"/>
    <x v="3"/>
    <x v="0"/>
    <x v="0"/>
    <x v="3"/>
    <x v="464"/>
  </r>
  <r>
    <x v="579"/>
    <x v="1"/>
    <x v="2"/>
    <s v="3/19/2020"/>
    <x v="132"/>
    <s v="198K178zh"/>
    <x v="5"/>
    <x v="4"/>
    <x v="0"/>
    <x v="4"/>
    <x v="465"/>
  </r>
  <r>
    <x v="580"/>
    <x v="1"/>
    <x v="2"/>
    <s v="3/20/2020"/>
    <x v="2"/>
    <s v="65EU849lR"/>
    <x v="5"/>
    <x v="0"/>
    <x v="0"/>
    <x v="4"/>
    <x v="466"/>
  </r>
  <r>
    <x v="581"/>
    <x v="1"/>
    <x v="2"/>
    <s v="3/20/2020"/>
    <x v="23"/>
    <s v="5927020n2"/>
    <x v="0"/>
    <x v="0"/>
    <x v="0"/>
    <x v="0"/>
    <x v="467"/>
  </r>
  <r>
    <x v="582"/>
    <x v="1"/>
    <x v="2"/>
    <s v="3/21/2020"/>
    <x v="3"/>
    <s v="77Mo589t7"/>
    <x v="0"/>
    <x v="1"/>
    <x v="2"/>
    <x v="0"/>
    <x v="468"/>
  </r>
  <r>
    <x v="583"/>
    <x v="1"/>
    <x v="2"/>
    <s v="3/21/2020"/>
    <x v="0"/>
    <s v="81xF287fF"/>
    <x v="1"/>
    <x v="1"/>
    <x v="4"/>
    <x v="1"/>
    <x v="469"/>
  </r>
  <r>
    <x v="584"/>
    <x v="1"/>
    <x v="2"/>
    <s v="3/22/2020"/>
    <x v="132"/>
    <s v="87Im165bd"/>
    <x v="3"/>
    <x v="4"/>
    <x v="0"/>
    <x v="3"/>
    <x v="470"/>
  </r>
  <r>
    <x v="585"/>
    <x v="1"/>
    <x v="2"/>
    <s v="3/23/2020"/>
    <x v="1"/>
    <s v="38Km871ih"/>
    <x v="2"/>
    <x v="0"/>
    <x v="0"/>
    <x v="2"/>
    <x v="471"/>
  </r>
  <r>
    <x v="586"/>
    <x v="1"/>
    <x v="2"/>
    <s v="3/24/2020"/>
    <x v="143"/>
    <s v="89Ov815xr"/>
    <x v="4"/>
    <x v="0"/>
    <x v="0"/>
    <x v="3"/>
    <x v="247"/>
  </r>
  <r>
    <x v="587"/>
    <x v="1"/>
    <x v="2"/>
    <s v="3/24/2020"/>
    <x v="0"/>
    <s v="43rh428km"/>
    <x v="5"/>
    <x v="0"/>
    <x v="0"/>
    <x v="4"/>
    <x v="472"/>
  </r>
  <r>
    <x v="588"/>
    <x v="1"/>
    <x v="2"/>
    <s v="3/24/2020"/>
    <x v="3"/>
    <s v="82PM318iv"/>
    <x v="1"/>
    <x v="0"/>
    <x v="0"/>
    <x v="1"/>
    <x v="473"/>
  </r>
  <r>
    <x v="589"/>
    <x v="1"/>
    <x v="2"/>
    <s v="3/24/2020"/>
    <x v="132"/>
    <s v="546K222oQ"/>
    <x v="2"/>
    <x v="4"/>
    <x v="0"/>
    <x v="2"/>
    <x v="474"/>
  </r>
  <r>
    <x v="590"/>
    <x v="1"/>
    <x v="2"/>
    <s v="3/24/2020"/>
    <x v="167"/>
    <s v="22aj041o4"/>
    <x v="6"/>
    <x v="3"/>
    <x v="0"/>
    <x v="5"/>
    <x v="475"/>
  </r>
  <r>
    <x v="591"/>
    <x v="1"/>
    <x v="2"/>
    <s v="3/26/2020"/>
    <x v="168"/>
    <s v="96Oh198db"/>
    <x v="6"/>
    <x v="0"/>
    <x v="0"/>
    <x v="5"/>
    <x v="377"/>
  </r>
  <r>
    <x v="592"/>
    <x v="1"/>
    <x v="2"/>
    <s v="3/26/2020"/>
    <x v="132"/>
    <s v="20Iz130fa"/>
    <x v="7"/>
    <x v="4"/>
    <x v="0"/>
    <x v="1"/>
    <x v="476"/>
  </r>
  <r>
    <x v="593"/>
    <x v="1"/>
    <x v="2"/>
    <s v="3/27/2020"/>
    <x v="5"/>
    <s v="63L6696jT"/>
    <x v="6"/>
    <x v="0"/>
    <x v="0"/>
    <x v="5"/>
    <x v="477"/>
  </r>
  <r>
    <x v="594"/>
    <x v="1"/>
    <x v="2"/>
    <s v="3/28/2020"/>
    <x v="1"/>
    <s v="79bD078ym"/>
    <x v="6"/>
    <x v="1"/>
    <x v="2"/>
    <x v="5"/>
    <x v="478"/>
  </r>
  <r>
    <x v="595"/>
    <x v="1"/>
    <x v="2"/>
    <s v="3/28/2020"/>
    <x v="3"/>
    <s v="36M8867lV"/>
    <x v="2"/>
    <x v="0"/>
    <x v="0"/>
    <x v="2"/>
    <x v="479"/>
  </r>
  <r>
    <x v="596"/>
    <x v="1"/>
    <x v="2"/>
    <s v="3/28/2020"/>
    <x v="5"/>
    <s v="90Gx882fR"/>
    <x v="2"/>
    <x v="0"/>
    <x v="0"/>
    <x v="2"/>
    <x v="480"/>
  </r>
  <r>
    <x v="597"/>
    <x v="1"/>
    <x v="2"/>
    <s v="3/29/2020"/>
    <x v="3"/>
    <s v="95g9674y2"/>
    <x v="7"/>
    <x v="0"/>
    <x v="0"/>
    <x v="1"/>
    <x v="481"/>
  </r>
  <r>
    <x v="598"/>
    <x v="1"/>
    <x v="2"/>
    <s v="3/29/2020"/>
    <x v="0"/>
    <s v="71xB304oP"/>
    <x v="2"/>
    <x v="0"/>
    <x v="0"/>
    <x v="2"/>
    <x v="482"/>
  </r>
  <r>
    <x v="599"/>
    <x v="1"/>
    <x v="2"/>
    <s v="3/30/2020"/>
    <x v="5"/>
    <s v="0718883eg"/>
    <x v="5"/>
    <x v="1"/>
    <x v="2"/>
    <x v="4"/>
    <x v="483"/>
  </r>
  <r>
    <x v="600"/>
    <x v="1"/>
    <x v="2"/>
    <s v="3/30/2020"/>
    <x v="5"/>
    <s v="42w2303hv"/>
    <x v="1"/>
    <x v="0"/>
    <x v="0"/>
    <x v="1"/>
    <x v="484"/>
  </r>
  <r>
    <x v="601"/>
    <x v="1"/>
    <x v="2"/>
    <s v="3/30/2020"/>
    <x v="0"/>
    <s v="48gQ599sp"/>
    <x v="0"/>
    <x v="0"/>
    <x v="0"/>
    <x v="0"/>
    <x v="485"/>
  </r>
  <r>
    <x v="602"/>
    <x v="1"/>
    <x v="2"/>
    <s v="3/30/2020"/>
    <x v="132"/>
    <s v="72Zk930vR"/>
    <x v="5"/>
    <x v="4"/>
    <x v="0"/>
    <x v="4"/>
    <x v="486"/>
  </r>
  <r>
    <x v="603"/>
    <x v="1"/>
    <x v="3"/>
    <s v="4/1/2020"/>
    <x v="169"/>
    <s v="39PA806xB"/>
    <x v="6"/>
    <x v="0"/>
    <x v="0"/>
    <x v="5"/>
    <x v="487"/>
  </r>
  <r>
    <x v="604"/>
    <x v="1"/>
    <x v="3"/>
    <s v="4/1/2020"/>
    <x v="132"/>
    <s v="66aV227yV"/>
    <x v="1"/>
    <x v="4"/>
    <x v="0"/>
    <x v="1"/>
    <x v="488"/>
  </r>
  <r>
    <x v="605"/>
    <x v="1"/>
    <x v="3"/>
    <s v="4/1/2020"/>
    <x v="170"/>
    <s v="39UQ794e0"/>
    <x v="2"/>
    <x v="3"/>
    <x v="0"/>
    <x v="2"/>
    <x v="489"/>
  </r>
  <r>
    <x v="606"/>
    <x v="1"/>
    <x v="3"/>
    <s v="4/2/2020"/>
    <x v="1"/>
    <s v="480b272t7"/>
    <x v="3"/>
    <x v="1"/>
    <x v="4"/>
    <x v="3"/>
    <x v="490"/>
  </r>
  <r>
    <x v="607"/>
    <x v="1"/>
    <x v="3"/>
    <s v="4/2/2020"/>
    <x v="5"/>
    <s v="03FV560qz"/>
    <x v="4"/>
    <x v="0"/>
    <x v="0"/>
    <x v="3"/>
    <x v="491"/>
  </r>
  <r>
    <x v="608"/>
    <x v="1"/>
    <x v="3"/>
    <s v="4/4/2020"/>
    <x v="171"/>
    <s v="46cr711tf"/>
    <x v="1"/>
    <x v="0"/>
    <x v="0"/>
    <x v="1"/>
    <x v="492"/>
  </r>
  <r>
    <x v="609"/>
    <x v="1"/>
    <x v="3"/>
    <s v="4/4/2020"/>
    <x v="132"/>
    <s v="16j2539xz"/>
    <x v="1"/>
    <x v="4"/>
    <x v="0"/>
    <x v="1"/>
    <x v="493"/>
  </r>
  <r>
    <x v="610"/>
    <x v="1"/>
    <x v="3"/>
    <s v="4/5/2020"/>
    <x v="3"/>
    <s v="18kC901ys"/>
    <x v="2"/>
    <x v="1"/>
    <x v="2"/>
    <x v="2"/>
    <x v="494"/>
  </r>
  <r>
    <x v="611"/>
    <x v="1"/>
    <x v="3"/>
    <s v="4/5/2020"/>
    <x v="5"/>
    <s v="402u328vW"/>
    <x v="5"/>
    <x v="1"/>
    <x v="4"/>
    <x v="4"/>
    <x v="495"/>
  </r>
  <r>
    <x v="612"/>
    <x v="1"/>
    <x v="3"/>
    <s v="4/5/2020"/>
    <x v="1"/>
    <s v="580B198ud"/>
    <x v="7"/>
    <x v="0"/>
    <x v="0"/>
    <x v="1"/>
    <x v="496"/>
  </r>
  <r>
    <x v="613"/>
    <x v="1"/>
    <x v="3"/>
    <s v="4/5/2020"/>
    <x v="2"/>
    <s v="17aB222tH"/>
    <x v="3"/>
    <x v="0"/>
    <x v="0"/>
    <x v="3"/>
    <x v="497"/>
  </r>
  <r>
    <x v="614"/>
    <x v="1"/>
    <x v="3"/>
    <s v="4/5/2020"/>
    <x v="5"/>
    <s v="32tz968xF"/>
    <x v="2"/>
    <x v="0"/>
    <x v="0"/>
    <x v="2"/>
    <x v="498"/>
  </r>
  <r>
    <x v="615"/>
    <x v="1"/>
    <x v="3"/>
    <s v="4/6/2020"/>
    <x v="2"/>
    <s v="39m4369kY"/>
    <x v="0"/>
    <x v="1"/>
    <x v="3"/>
    <x v="0"/>
    <x v="499"/>
  </r>
  <r>
    <x v="616"/>
    <x v="1"/>
    <x v="3"/>
    <s v="4/6/2020"/>
    <x v="0"/>
    <s v="19Yr080ov"/>
    <x v="0"/>
    <x v="1"/>
    <x v="2"/>
    <x v="0"/>
    <x v="500"/>
  </r>
  <r>
    <x v="617"/>
    <x v="1"/>
    <x v="3"/>
    <s v="4/9/2020"/>
    <x v="2"/>
    <s v="635s095lJ"/>
    <x v="2"/>
    <x v="0"/>
    <x v="0"/>
    <x v="2"/>
    <x v="501"/>
  </r>
  <r>
    <x v="618"/>
    <x v="1"/>
    <x v="3"/>
    <s v="4/11/2020"/>
    <x v="2"/>
    <s v="52Ov624pg"/>
    <x v="1"/>
    <x v="0"/>
    <x v="0"/>
    <x v="1"/>
    <x v="502"/>
  </r>
  <r>
    <x v="619"/>
    <x v="1"/>
    <x v="3"/>
    <s v="4/11/2020"/>
    <x v="81"/>
    <s v="85H2250a9"/>
    <x v="1"/>
    <x v="0"/>
    <x v="0"/>
    <x v="1"/>
    <x v="503"/>
  </r>
  <r>
    <x v="620"/>
    <x v="1"/>
    <x v="3"/>
    <s v="4/11/2020"/>
    <x v="5"/>
    <s v="45ti919w7"/>
    <x v="1"/>
    <x v="0"/>
    <x v="0"/>
    <x v="1"/>
    <x v="504"/>
  </r>
  <r>
    <x v="621"/>
    <x v="1"/>
    <x v="3"/>
    <s v="4/13/2020"/>
    <x v="169"/>
    <s v="35py448wT"/>
    <x v="2"/>
    <x v="0"/>
    <x v="0"/>
    <x v="2"/>
    <x v="505"/>
  </r>
  <r>
    <x v="622"/>
    <x v="1"/>
    <x v="3"/>
    <s v="4/16/2020"/>
    <x v="132"/>
    <s v="70MS059lI"/>
    <x v="5"/>
    <x v="4"/>
    <x v="0"/>
    <x v="4"/>
    <x v="506"/>
  </r>
  <r>
    <x v="623"/>
    <x v="1"/>
    <x v="3"/>
    <s v="4/18/2020"/>
    <x v="5"/>
    <s v="45eQ938gN"/>
    <x v="5"/>
    <x v="0"/>
    <x v="0"/>
    <x v="4"/>
    <x v="507"/>
  </r>
  <r>
    <x v="624"/>
    <x v="1"/>
    <x v="3"/>
    <s v="4/18/2020"/>
    <x v="132"/>
    <s v="33uk411m4"/>
    <x v="1"/>
    <x v="4"/>
    <x v="0"/>
    <x v="1"/>
    <x v="508"/>
  </r>
  <r>
    <x v="625"/>
    <x v="1"/>
    <x v="3"/>
    <s v="4/19/2020"/>
    <x v="0"/>
    <s v="70De871va"/>
    <x v="2"/>
    <x v="0"/>
    <x v="0"/>
    <x v="2"/>
    <x v="509"/>
  </r>
  <r>
    <x v="626"/>
    <x v="1"/>
    <x v="3"/>
    <s v="4/21/2020"/>
    <x v="0"/>
    <s v="27YU625s5"/>
    <x v="5"/>
    <x v="1"/>
    <x v="1"/>
    <x v="4"/>
    <x v="510"/>
  </r>
  <r>
    <x v="627"/>
    <x v="1"/>
    <x v="3"/>
    <s v="4/21/2020"/>
    <x v="90"/>
    <s v="907Q561lz"/>
    <x v="2"/>
    <x v="0"/>
    <x v="0"/>
    <x v="2"/>
    <x v="511"/>
  </r>
  <r>
    <x v="628"/>
    <x v="1"/>
    <x v="3"/>
    <s v="4/23/2020"/>
    <x v="3"/>
    <s v="54gX928f9"/>
    <x v="1"/>
    <x v="1"/>
    <x v="1"/>
    <x v="1"/>
    <x v="512"/>
  </r>
  <r>
    <x v="629"/>
    <x v="1"/>
    <x v="3"/>
    <s v="4/24/2020"/>
    <x v="166"/>
    <s v="82al459p3"/>
    <x v="6"/>
    <x v="1"/>
    <x v="1"/>
    <x v="5"/>
    <x v="513"/>
  </r>
  <r>
    <x v="630"/>
    <x v="1"/>
    <x v="3"/>
    <s v="4/25/2020"/>
    <x v="2"/>
    <s v="83Bb918qj"/>
    <x v="0"/>
    <x v="0"/>
    <x v="0"/>
    <x v="0"/>
    <x v="514"/>
  </r>
  <r>
    <x v="631"/>
    <x v="1"/>
    <x v="3"/>
    <s v="4/25/2020"/>
    <x v="5"/>
    <s v="77sm221nf"/>
    <x v="6"/>
    <x v="0"/>
    <x v="0"/>
    <x v="5"/>
    <x v="515"/>
  </r>
  <r>
    <x v="632"/>
    <x v="1"/>
    <x v="3"/>
    <s v="4/26/2020"/>
    <x v="2"/>
    <s v="730t822xH"/>
    <x v="1"/>
    <x v="0"/>
    <x v="0"/>
    <x v="1"/>
    <x v="516"/>
  </r>
  <r>
    <x v="633"/>
    <x v="1"/>
    <x v="3"/>
    <s v="4/26/2020"/>
    <x v="3"/>
    <s v="74Ts665aw"/>
    <x v="2"/>
    <x v="0"/>
    <x v="0"/>
    <x v="2"/>
    <x v="517"/>
  </r>
  <r>
    <x v="634"/>
    <x v="1"/>
    <x v="3"/>
    <s v="4/27/2020"/>
    <x v="1"/>
    <s v="47q5430o0"/>
    <x v="6"/>
    <x v="0"/>
    <x v="0"/>
    <x v="5"/>
    <x v="518"/>
  </r>
  <r>
    <x v="635"/>
    <x v="1"/>
    <x v="3"/>
    <s v="4/27/2020"/>
    <x v="0"/>
    <s v="00J3196q5"/>
    <x v="1"/>
    <x v="0"/>
    <x v="0"/>
    <x v="1"/>
    <x v="519"/>
  </r>
  <r>
    <x v="636"/>
    <x v="1"/>
    <x v="3"/>
    <s v="4/29/2020"/>
    <x v="128"/>
    <s v="90WD520ga"/>
    <x v="0"/>
    <x v="0"/>
    <x v="0"/>
    <x v="0"/>
    <x v="520"/>
  </r>
  <r>
    <x v="637"/>
    <x v="1"/>
    <x v="3"/>
    <s v="4/29/2020"/>
    <x v="2"/>
    <s v="66IB283qF"/>
    <x v="7"/>
    <x v="0"/>
    <x v="0"/>
    <x v="1"/>
    <x v="521"/>
  </r>
  <r>
    <x v="638"/>
    <x v="1"/>
    <x v="3"/>
    <s v="4/29/2020"/>
    <x v="3"/>
    <s v="00yJ235s0"/>
    <x v="5"/>
    <x v="0"/>
    <x v="0"/>
    <x v="4"/>
    <x v="522"/>
  </r>
  <r>
    <x v="639"/>
    <x v="1"/>
    <x v="3"/>
    <s v="4/30/2020"/>
    <x v="0"/>
    <s v="00UQ203t9"/>
    <x v="1"/>
    <x v="0"/>
    <x v="0"/>
    <x v="1"/>
    <x v="523"/>
  </r>
  <r>
    <x v="640"/>
    <x v="1"/>
    <x v="3"/>
    <s v="4/30/2020"/>
    <x v="132"/>
    <s v="97I7429tD"/>
    <x v="6"/>
    <x v="4"/>
    <x v="0"/>
    <x v="5"/>
    <x v="524"/>
  </r>
  <r>
    <x v="641"/>
    <x v="1"/>
    <x v="4"/>
    <s v="5/2/2020"/>
    <x v="1"/>
    <s v="459U465tW"/>
    <x v="7"/>
    <x v="1"/>
    <x v="3"/>
    <x v="1"/>
    <x v="525"/>
  </r>
  <r>
    <x v="642"/>
    <x v="1"/>
    <x v="4"/>
    <s v="5/2/2020"/>
    <x v="1"/>
    <s v="15GK234lK"/>
    <x v="7"/>
    <x v="1"/>
    <x v="3"/>
    <x v="1"/>
    <x v="526"/>
  </r>
  <r>
    <x v="643"/>
    <x v="1"/>
    <x v="4"/>
    <s v="5/2/2020"/>
    <x v="1"/>
    <s v="24ma213ej"/>
    <x v="6"/>
    <x v="0"/>
    <x v="0"/>
    <x v="5"/>
    <x v="527"/>
  </r>
  <r>
    <x v="644"/>
    <x v="1"/>
    <x v="4"/>
    <s v="5/2/2020"/>
    <x v="5"/>
    <s v="32yl961dj"/>
    <x v="6"/>
    <x v="0"/>
    <x v="0"/>
    <x v="5"/>
    <x v="528"/>
  </r>
  <r>
    <x v="645"/>
    <x v="1"/>
    <x v="4"/>
    <s v="5/3/2020"/>
    <x v="172"/>
    <s v="109v692og"/>
    <x v="2"/>
    <x v="0"/>
    <x v="0"/>
    <x v="2"/>
    <x v="529"/>
  </r>
  <r>
    <x v="646"/>
    <x v="1"/>
    <x v="4"/>
    <s v="5/4/2020"/>
    <x v="3"/>
    <s v="08x3611nA"/>
    <x v="6"/>
    <x v="0"/>
    <x v="0"/>
    <x v="5"/>
    <x v="530"/>
  </r>
  <r>
    <x v="647"/>
    <x v="1"/>
    <x v="4"/>
    <s v="5/5/2020"/>
    <x v="2"/>
    <s v="23Ss854gg"/>
    <x v="4"/>
    <x v="0"/>
    <x v="0"/>
    <x v="3"/>
    <x v="531"/>
  </r>
  <r>
    <x v="648"/>
    <x v="1"/>
    <x v="4"/>
    <s v="5/5/2020"/>
    <x v="5"/>
    <s v="14w3201mm"/>
    <x v="5"/>
    <x v="0"/>
    <x v="0"/>
    <x v="4"/>
    <x v="532"/>
  </r>
  <r>
    <x v="649"/>
    <x v="1"/>
    <x v="4"/>
    <s v="5/5/2020"/>
    <x v="5"/>
    <s v="02Dd006bh"/>
    <x v="5"/>
    <x v="0"/>
    <x v="0"/>
    <x v="4"/>
    <x v="533"/>
  </r>
  <r>
    <x v="650"/>
    <x v="1"/>
    <x v="4"/>
    <s v="5/6/2020"/>
    <x v="0"/>
    <s v="04Bs730xj"/>
    <x v="4"/>
    <x v="0"/>
    <x v="0"/>
    <x v="3"/>
    <x v="534"/>
  </r>
  <r>
    <x v="651"/>
    <x v="1"/>
    <x v="4"/>
    <s v="5/7/2020"/>
    <x v="5"/>
    <s v="02pa002hk"/>
    <x v="1"/>
    <x v="0"/>
    <x v="0"/>
    <x v="1"/>
    <x v="535"/>
  </r>
  <r>
    <x v="652"/>
    <x v="1"/>
    <x v="4"/>
    <s v="5/8/2020"/>
    <x v="0"/>
    <s v="59FM964eQ"/>
    <x v="1"/>
    <x v="1"/>
    <x v="2"/>
    <x v="1"/>
    <x v="536"/>
  </r>
  <r>
    <x v="653"/>
    <x v="1"/>
    <x v="4"/>
    <s v="5/8/2020"/>
    <x v="3"/>
    <s v="67KI095dJ"/>
    <x v="3"/>
    <x v="0"/>
    <x v="0"/>
    <x v="3"/>
    <x v="537"/>
  </r>
  <r>
    <x v="654"/>
    <x v="1"/>
    <x v="4"/>
    <s v="5/8/2020"/>
    <x v="123"/>
    <s v="33zh617tK"/>
    <x v="3"/>
    <x v="0"/>
    <x v="0"/>
    <x v="3"/>
    <x v="538"/>
  </r>
  <r>
    <x v="655"/>
    <x v="1"/>
    <x v="4"/>
    <s v="5/11/2020"/>
    <x v="3"/>
    <s v="5073695iv"/>
    <x v="7"/>
    <x v="1"/>
    <x v="2"/>
    <x v="1"/>
    <x v="539"/>
  </r>
  <r>
    <x v="656"/>
    <x v="1"/>
    <x v="4"/>
    <s v="5/11/2020"/>
    <x v="0"/>
    <s v="84C7785fx"/>
    <x v="7"/>
    <x v="1"/>
    <x v="4"/>
    <x v="1"/>
    <x v="540"/>
  </r>
  <r>
    <x v="657"/>
    <x v="1"/>
    <x v="4"/>
    <s v="5/12/2020"/>
    <x v="2"/>
    <s v="72Wx591iT"/>
    <x v="4"/>
    <x v="0"/>
    <x v="0"/>
    <x v="3"/>
    <x v="541"/>
  </r>
  <r>
    <x v="658"/>
    <x v="1"/>
    <x v="4"/>
    <s v="5/12/2020"/>
    <x v="71"/>
    <s v="30VD508cF"/>
    <x v="5"/>
    <x v="0"/>
    <x v="0"/>
    <x v="4"/>
    <x v="542"/>
  </r>
  <r>
    <x v="659"/>
    <x v="1"/>
    <x v="4"/>
    <s v="5/12/2020"/>
    <x v="132"/>
    <s v="49HD864ip"/>
    <x v="5"/>
    <x v="4"/>
    <x v="0"/>
    <x v="4"/>
    <x v="543"/>
  </r>
  <r>
    <x v="660"/>
    <x v="1"/>
    <x v="4"/>
    <s v="5/13/2020"/>
    <x v="1"/>
    <s v="92vg119tu"/>
    <x v="2"/>
    <x v="0"/>
    <x v="0"/>
    <x v="2"/>
    <x v="544"/>
  </r>
  <r>
    <x v="661"/>
    <x v="1"/>
    <x v="4"/>
    <s v="5/14/2020"/>
    <x v="3"/>
    <s v="20n7776qv"/>
    <x v="1"/>
    <x v="0"/>
    <x v="0"/>
    <x v="1"/>
    <x v="545"/>
  </r>
  <r>
    <x v="662"/>
    <x v="1"/>
    <x v="4"/>
    <s v="5/14/2020"/>
    <x v="173"/>
    <s v="91qR681tp"/>
    <x v="6"/>
    <x v="3"/>
    <x v="0"/>
    <x v="5"/>
    <x v="546"/>
  </r>
  <r>
    <x v="663"/>
    <x v="1"/>
    <x v="4"/>
    <s v="5/15/2020"/>
    <x v="3"/>
    <s v="05D0654fg"/>
    <x v="0"/>
    <x v="1"/>
    <x v="1"/>
    <x v="0"/>
    <x v="547"/>
  </r>
  <r>
    <x v="664"/>
    <x v="1"/>
    <x v="4"/>
    <s v="5/15/2020"/>
    <x v="5"/>
    <s v="17U2747vm"/>
    <x v="0"/>
    <x v="0"/>
    <x v="0"/>
    <x v="0"/>
    <x v="548"/>
  </r>
  <r>
    <x v="665"/>
    <x v="1"/>
    <x v="4"/>
    <s v="5/16/2020"/>
    <x v="1"/>
    <s v="81Bj735nG"/>
    <x v="3"/>
    <x v="0"/>
    <x v="0"/>
    <x v="3"/>
    <x v="549"/>
  </r>
  <r>
    <x v="666"/>
    <x v="1"/>
    <x v="4"/>
    <s v="5/18/2020"/>
    <x v="74"/>
    <s v="24Vk393qr"/>
    <x v="3"/>
    <x v="1"/>
    <x v="3"/>
    <x v="3"/>
    <x v="550"/>
  </r>
  <r>
    <x v="667"/>
    <x v="1"/>
    <x v="4"/>
    <s v="5/19/2020"/>
    <x v="0"/>
    <s v="64XE297vs"/>
    <x v="1"/>
    <x v="0"/>
    <x v="0"/>
    <x v="1"/>
    <x v="551"/>
  </r>
  <r>
    <x v="668"/>
    <x v="1"/>
    <x v="4"/>
    <s v="5/19/2020"/>
    <x v="174"/>
    <s v="39L2842mh"/>
    <x v="7"/>
    <x v="3"/>
    <x v="0"/>
    <x v="1"/>
    <x v="552"/>
  </r>
  <r>
    <x v="669"/>
    <x v="1"/>
    <x v="4"/>
    <s v="5/21/2020"/>
    <x v="0"/>
    <s v="36Rw336ji"/>
    <x v="1"/>
    <x v="1"/>
    <x v="2"/>
    <x v="1"/>
    <x v="553"/>
  </r>
  <r>
    <x v="670"/>
    <x v="1"/>
    <x v="4"/>
    <s v="5/22/2020"/>
    <x v="175"/>
    <s v="03zD447p6"/>
    <x v="4"/>
    <x v="1"/>
    <x v="4"/>
    <x v="3"/>
    <x v="554"/>
  </r>
  <r>
    <x v="671"/>
    <x v="1"/>
    <x v="4"/>
    <s v="5/23/2020"/>
    <x v="0"/>
    <s v="14qR095mV"/>
    <x v="1"/>
    <x v="0"/>
    <x v="0"/>
    <x v="1"/>
    <x v="555"/>
  </r>
  <r>
    <x v="672"/>
    <x v="1"/>
    <x v="4"/>
    <s v="5/24/2020"/>
    <x v="2"/>
    <s v="30dJ137we"/>
    <x v="5"/>
    <x v="0"/>
    <x v="0"/>
    <x v="4"/>
    <x v="556"/>
  </r>
  <r>
    <x v="673"/>
    <x v="1"/>
    <x v="4"/>
    <s v="5/25/2020"/>
    <x v="0"/>
    <s v="56zV990hz"/>
    <x v="5"/>
    <x v="0"/>
    <x v="0"/>
    <x v="4"/>
    <x v="557"/>
  </r>
  <r>
    <x v="674"/>
    <x v="1"/>
    <x v="4"/>
    <s v="5/27/2020"/>
    <x v="132"/>
    <s v="21PP342gq"/>
    <x v="7"/>
    <x v="4"/>
    <x v="0"/>
    <x v="1"/>
    <x v="558"/>
  </r>
  <r>
    <x v="675"/>
    <x v="1"/>
    <x v="4"/>
    <s v="5/28/2020"/>
    <x v="132"/>
    <s v="02j0497ax"/>
    <x v="2"/>
    <x v="4"/>
    <x v="0"/>
    <x v="2"/>
    <x v="559"/>
  </r>
  <r>
    <x v="676"/>
    <x v="1"/>
    <x v="4"/>
    <s v="5/29/2020"/>
    <x v="103"/>
    <s v="89h7638xK"/>
    <x v="5"/>
    <x v="0"/>
    <x v="0"/>
    <x v="4"/>
    <x v="560"/>
  </r>
  <r>
    <x v="677"/>
    <x v="1"/>
    <x v="4"/>
    <s v="5/31/2020"/>
    <x v="90"/>
    <s v="97zf906jA"/>
    <x v="3"/>
    <x v="3"/>
    <x v="0"/>
    <x v="3"/>
    <x v="561"/>
  </r>
  <r>
    <x v="678"/>
    <x v="1"/>
    <x v="5"/>
    <s v="6/1/2020"/>
    <x v="132"/>
    <s v="89LQ482lT"/>
    <x v="3"/>
    <x v="4"/>
    <x v="0"/>
    <x v="3"/>
    <x v="562"/>
  </r>
  <r>
    <x v="679"/>
    <x v="1"/>
    <x v="5"/>
    <s v="6/1/2020"/>
    <x v="132"/>
    <s v="016t621l3"/>
    <x v="7"/>
    <x v="4"/>
    <x v="0"/>
    <x v="1"/>
    <x v="563"/>
  </r>
  <r>
    <x v="680"/>
    <x v="1"/>
    <x v="5"/>
    <s v="6/1/2020"/>
    <x v="132"/>
    <s v="77i2704as"/>
    <x v="2"/>
    <x v="4"/>
    <x v="0"/>
    <x v="2"/>
    <x v="564"/>
  </r>
  <r>
    <x v="681"/>
    <x v="1"/>
    <x v="5"/>
    <s v="6/2/2020"/>
    <x v="5"/>
    <s v="67Wo021kz"/>
    <x v="1"/>
    <x v="0"/>
    <x v="0"/>
    <x v="1"/>
    <x v="565"/>
  </r>
  <r>
    <x v="682"/>
    <x v="1"/>
    <x v="5"/>
    <s v="6/4/2020"/>
    <x v="1"/>
    <s v="15oq569xB"/>
    <x v="4"/>
    <x v="1"/>
    <x v="4"/>
    <x v="3"/>
    <x v="566"/>
  </r>
  <r>
    <x v="683"/>
    <x v="1"/>
    <x v="5"/>
    <s v="6/4/2020"/>
    <x v="1"/>
    <s v="36A1349lh"/>
    <x v="2"/>
    <x v="0"/>
    <x v="0"/>
    <x v="2"/>
    <x v="567"/>
  </r>
  <r>
    <x v="684"/>
    <x v="1"/>
    <x v="5"/>
    <s v="6/4/2020"/>
    <x v="0"/>
    <s v="71RD524a5"/>
    <x v="6"/>
    <x v="0"/>
    <x v="0"/>
    <x v="5"/>
    <x v="568"/>
  </r>
  <r>
    <x v="685"/>
    <x v="1"/>
    <x v="5"/>
    <s v="6/4/2020"/>
    <x v="132"/>
    <s v="40Ws276lU"/>
    <x v="1"/>
    <x v="4"/>
    <x v="0"/>
    <x v="1"/>
    <x v="569"/>
  </r>
  <r>
    <x v="686"/>
    <x v="1"/>
    <x v="5"/>
    <s v="6/5/2020"/>
    <x v="1"/>
    <s v="95m4685px"/>
    <x v="1"/>
    <x v="1"/>
    <x v="3"/>
    <x v="1"/>
    <x v="570"/>
  </r>
  <r>
    <x v="687"/>
    <x v="1"/>
    <x v="5"/>
    <s v="6/6/2020"/>
    <x v="1"/>
    <s v="25xX796cY"/>
    <x v="4"/>
    <x v="0"/>
    <x v="0"/>
    <x v="3"/>
    <x v="571"/>
  </r>
  <r>
    <x v="688"/>
    <x v="1"/>
    <x v="5"/>
    <s v="6/6/2020"/>
    <x v="0"/>
    <s v="78Bm726jF"/>
    <x v="1"/>
    <x v="0"/>
    <x v="0"/>
    <x v="1"/>
    <x v="572"/>
  </r>
  <r>
    <x v="689"/>
    <x v="1"/>
    <x v="5"/>
    <s v="6/7/2020"/>
    <x v="3"/>
    <s v="23lr948ky"/>
    <x v="7"/>
    <x v="1"/>
    <x v="3"/>
    <x v="1"/>
    <x v="573"/>
  </r>
  <r>
    <x v="690"/>
    <x v="1"/>
    <x v="5"/>
    <s v="6/9/2020"/>
    <x v="87"/>
    <s v="409r065ze"/>
    <x v="3"/>
    <x v="1"/>
    <x v="2"/>
    <x v="3"/>
    <x v="574"/>
  </r>
  <r>
    <x v="691"/>
    <x v="1"/>
    <x v="5"/>
    <s v="6/10/2020"/>
    <x v="164"/>
    <s v="926b534lx"/>
    <x v="2"/>
    <x v="1"/>
    <x v="2"/>
    <x v="2"/>
    <x v="575"/>
  </r>
  <r>
    <x v="692"/>
    <x v="1"/>
    <x v="5"/>
    <s v="6/11/2020"/>
    <x v="2"/>
    <s v="28rY241gG"/>
    <x v="4"/>
    <x v="0"/>
    <x v="0"/>
    <x v="3"/>
    <x v="576"/>
  </r>
  <r>
    <x v="693"/>
    <x v="1"/>
    <x v="5"/>
    <s v="6/11/2020"/>
    <x v="3"/>
    <s v="80kF326zh"/>
    <x v="5"/>
    <x v="0"/>
    <x v="0"/>
    <x v="4"/>
    <x v="577"/>
  </r>
  <r>
    <x v="694"/>
    <x v="1"/>
    <x v="5"/>
    <s v="6/12/2020"/>
    <x v="3"/>
    <s v="83H5665hr"/>
    <x v="5"/>
    <x v="1"/>
    <x v="2"/>
    <x v="4"/>
    <x v="578"/>
  </r>
  <r>
    <x v="695"/>
    <x v="1"/>
    <x v="5"/>
    <s v="6/12/2020"/>
    <x v="5"/>
    <s v="48UK691om"/>
    <x v="7"/>
    <x v="1"/>
    <x v="2"/>
    <x v="1"/>
    <x v="579"/>
  </r>
  <r>
    <x v="696"/>
    <x v="1"/>
    <x v="5"/>
    <s v="6/12/2020"/>
    <x v="176"/>
    <s v="66it254uv"/>
    <x v="4"/>
    <x v="0"/>
    <x v="0"/>
    <x v="3"/>
    <x v="307"/>
  </r>
  <r>
    <x v="697"/>
    <x v="1"/>
    <x v="5"/>
    <s v="6/12/2020"/>
    <x v="132"/>
    <s v="53S8562a8"/>
    <x v="1"/>
    <x v="4"/>
    <x v="0"/>
    <x v="1"/>
    <x v="580"/>
  </r>
  <r>
    <x v="698"/>
    <x v="1"/>
    <x v="5"/>
    <s v="6/13/2020"/>
    <x v="132"/>
    <s v="06qY084c2"/>
    <x v="7"/>
    <x v="4"/>
    <x v="0"/>
    <x v="1"/>
    <x v="581"/>
  </r>
  <r>
    <x v="699"/>
    <x v="1"/>
    <x v="5"/>
    <s v="6/14/2020"/>
    <x v="1"/>
    <s v="85pD948xz"/>
    <x v="4"/>
    <x v="1"/>
    <x v="2"/>
    <x v="3"/>
    <x v="582"/>
  </r>
  <r>
    <x v="700"/>
    <x v="1"/>
    <x v="5"/>
    <s v="6/15/2020"/>
    <x v="1"/>
    <s v="38sq192qO"/>
    <x v="2"/>
    <x v="0"/>
    <x v="0"/>
    <x v="2"/>
    <x v="583"/>
  </r>
  <r>
    <x v="701"/>
    <x v="1"/>
    <x v="5"/>
    <s v="6/16/2020"/>
    <x v="3"/>
    <s v="93Jw376er"/>
    <x v="5"/>
    <x v="1"/>
    <x v="3"/>
    <x v="4"/>
    <x v="584"/>
  </r>
  <r>
    <x v="702"/>
    <x v="1"/>
    <x v="5"/>
    <s v="6/18/2020"/>
    <x v="1"/>
    <s v="74Re425se"/>
    <x v="3"/>
    <x v="0"/>
    <x v="0"/>
    <x v="3"/>
    <x v="585"/>
  </r>
  <r>
    <x v="703"/>
    <x v="1"/>
    <x v="5"/>
    <s v="6/19/2020"/>
    <x v="2"/>
    <s v="38Pe732fj"/>
    <x v="0"/>
    <x v="0"/>
    <x v="0"/>
    <x v="0"/>
    <x v="586"/>
  </r>
  <r>
    <x v="704"/>
    <x v="1"/>
    <x v="5"/>
    <s v="6/19/2020"/>
    <x v="177"/>
    <s v="75Z4746o8"/>
    <x v="4"/>
    <x v="3"/>
    <x v="0"/>
    <x v="3"/>
    <x v="587"/>
  </r>
  <r>
    <x v="705"/>
    <x v="1"/>
    <x v="5"/>
    <s v="6/22/2020"/>
    <x v="3"/>
    <s v="52PK153yI"/>
    <x v="6"/>
    <x v="1"/>
    <x v="3"/>
    <x v="5"/>
    <x v="588"/>
  </r>
  <r>
    <x v="706"/>
    <x v="1"/>
    <x v="5"/>
    <s v="6/22/2020"/>
    <x v="0"/>
    <s v="97nB222nL"/>
    <x v="2"/>
    <x v="0"/>
    <x v="0"/>
    <x v="2"/>
    <x v="589"/>
  </r>
  <r>
    <x v="707"/>
    <x v="1"/>
    <x v="5"/>
    <s v="6/24/2020"/>
    <x v="132"/>
    <s v="33YV237z7"/>
    <x v="5"/>
    <x v="4"/>
    <x v="0"/>
    <x v="4"/>
    <x v="590"/>
  </r>
  <r>
    <x v="708"/>
    <x v="1"/>
    <x v="5"/>
    <s v="6/26/2020"/>
    <x v="132"/>
    <s v="72uN077kn"/>
    <x v="0"/>
    <x v="4"/>
    <x v="0"/>
    <x v="0"/>
    <x v="591"/>
  </r>
  <r>
    <x v="709"/>
    <x v="1"/>
    <x v="5"/>
    <s v="6/27/2020"/>
    <x v="0"/>
    <s v="99sZ856aq"/>
    <x v="0"/>
    <x v="1"/>
    <x v="2"/>
    <x v="0"/>
    <x v="592"/>
  </r>
  <r>
    <x v="710"/>
    <x v="1"/>
    <x v="5"/>
    <s v="6/27/2020"/>
    <x v="0"/>
    <s v="93G5949gK"/>
    <x v="3"/>
    <x v="0"/>
    <x v="0"/>
    <x v="3"/>
    <x v="593"/>
  </r>
  <r>
    <x v="711"/>
    <x v="1"/>
    <x v="5"/>
    <s v="6/27/2020"/>
    <x v="3"/>
    <s v="12D9474bd"/>
    <x v="6"/>
    <x v="0"/>
    <x v="0"/>
    <x v="5"/>
    <x v="594"/>
  </r>
  <r>
    <x v="712"/>
    <x v="1"/>
    <x v="5"/>
    <s v="6/27/2020"/>
    <x v="178"/>
    <s v="87fY684hk"/>
    <x v="6"/>
    <x v="4"/>
    <x v="0"/>
    <x v="5"/>
    <x v="595"/>
  </r>
  <r>
    <x v="713"/>
    <x v="1"/>
    <x v="5"/>
    <s v="6/29/2020"/>
    <x v="1"/>
    <s v="73dC709bY"/>
    <x v="2"/>
    <x v="0"/>
    <x v="0"/>
    <x v="2"/>
    <x v="596"/>
  </r>
  <r>
    <x v="714"/>
    <x v="1"/>
    <x v="5"/>
    <s v="6/30/2020"/>
    <x v="3"/>
    <s v="22hK954fq"/>
    <x v="2"/>
    <x v="0"/>
    <x v="0"/>
    <x v="2"/>
    <x v="597"/>
  </r>
  <r>
    <x v="715"/>
    <x v="1"/>
    <x v="5"/>
    <s v="6/30/2020"/>
    <x v="3"/>
    <s v="76yf249zE"/>
    <x v="3"/>
    <x v="0"/>
    <x v="0"/>
    <x v="3"/>
    <x v="598"/>
  </r>
  <r>
    <x v="716"/>
    <x v="1"/>
    <x v="6"/>
    <s v="7/2/2020"/>
    <x v="5"/>
    <s v="654Y940wJ"/>
    <x v="5"/>
    <x v="1"/>
    <x v="2"/>
    <x v="4"/>
    <x v="599"/>
  </r>
  <r>
    <x v="717"/>
    <x v="1"/>
    <x v="6"/>
    <s v="7/3/2020"/>
    <x v="178"/>
    <s v="397p588p5"/>
    <x v="2"/>
    <x v="4"/>
    <x v="0"/>
    <x v="2"/>
    <x v="600"/>
  </r>
  <r>
    <x v="718"/>
    <x v="1"/>
    <x v="6"/>
    <s v="7/3/2020"/>
    <x v="178"/>
    <s v="59Qz349ak"/>
    <x v="5"/>
    <x v="4"/>
    <x v="0"/>
    <x v="4"/>
    <x v="601"/>
  </r>
  <r>
    <x v="719"/>
    <x v="1"/>
    <x v="6"/>
    <s v="7/4/2020"/>
    <x v="179"/>
    <s v="4311484aZ"/>
    <x v="2"/>
    <x v="1"/>
    <x v="3"/>
    <x v="2"/>
    <x v="602"/>
  </r>
  <r>
    <x v="720"/>
    <x v="1"/>
    <x v="6"/>
    <s v="7/5/2020"/>
    <x v="178"/>
    <s v="80kg760j1"/>
    <x v="7"/>
    <x v="4"/>
    <x v="0"/>
    <x v="1"/>
    <x v="603"/>
  </r>
  <r>
    <x v="721"/>
    <x v="1"/>
    <x v="6"/>
    <s v="7/6/2020"/>
    <x v="0"/>
    <s v="99SY393yy"/>
    <x v="0"/>
    <x v="1"/>
    <x v="2"/>
    <x v="0"/>
    <x v="604"/>
  </r>
  <r>
    <x v="722"/>
    <x v="1"/>
    <x v="6"/>
    <s v="7/6/2020"/>
    <x v="1"/>
    <s v="05Tm433yZ"/>
    <x v="6"/>
    <x v="0"/>
    <x v="0"/>
    <x v="5"/>
    <x v="605"/>
  </r>
  <r>
    <x v="723"/>
    <x v="1"/>
    <x v="6"/>
    <s v="7/6/2020"/>
    <x v="178"/>
    <s v="64g7206jk"/>
    <x v="1"/>
    <x v="4"/>
    <x v="0"/>
    <x v="1"/>
    <x v="606"/>
  </r>
  <r>
    <x v="724"/>
    <x v="1"/>
    <x v="6"/>
    <s v="7/6/2020"/>
    <x v="178"/>
    <s v="7975784yj"/>
    <x v="4"/>
    <x v="4"/>
    <x v="0"/>
    <x v="3"/>
    <x v="607"/>
  </r>
  <r>
    <x v="725"/>
    <x v="1"/>
    <x v="6"/>
    <s v="7/7/2020"/>
    <x v="3"/>
    <s v="96sR819lu"/>
    <x v="2"/>
    <x v="0"/>
    <x v="0"/>
    <x v="2"/>
    <x v="608"/>
  </r>
  <r>
    <x v="726"/>
    <x v="1"/>
    <x v="6"/>
    <s v="7/7/2020"/>
    <x v="178"/>
    <s v="17pC714fQ"/>
    <x v="1"/>
    <x v="4"/>
    <x v="0"/>
    <x v="1"/>
    <x v="609"/>
  </r>
  <r>
    <x v="727"/>
    <x v="1"/>
    <x v="6"/>
    <s v="7/8/2020"/>
    <x v="178"/>
    <s v="13hU800ba"/>
    <x v="5"/>
    <x v="4"/>
    <x v="0"/>
    <x v="4"/>
    <x v="610"/>
  </r>
  <r>
    <x v="728"/>
    <x v="1"/>
    <x v="6"/>
    <s v="7/8/2020"/>
    <x v="180"/>
    <s v="042d240do"/>
    <x v="4"/>
    <x v="3"/>
    <x v="0"/>
    <x v="3"/>
    <x v="611"/>
  </r>
  <r>
    <x v="729"/>
    <x v="1"/>
    <x v="6"/>
    <s v="7/12/2020"/>
    <x v="2"/>
    <s v="51zU648iT"/>
    <x v="6"/>
    <x v="0"/>
    <x v="0"/>
    <x v="5"/>
    <x v="612"/>
  </r>
  <r>
    <x v="730"/>
    <x v="1"/>
    <x v="6"/>
    <s v="7/12/2020"/>
    <x v="178"/>
    <s v="54sv485eg"/>
    <x v="6"/>
    <x v="4"/>
    <x v="0"/>
    <x v="5"/>
    <x v="613"/>
  </r>
  <r>
    <x v="731"/>
    <x v="1"/>
    <x v="6"/>
    <s v="7/13/2020"/>
    <x v="2"/>
    <s v="06oI551xg"/>
    <x v="1"/>
    <x v="1"/>
    <x v="2"/>
    <x v="1"/>
    <x v="614"/>
  </r>
  <r>
    <x v="732"/>
    <x v="1"/>
    <x v="6"/>
    <s v="7/13/2020"/>
    <x v="1"/>
    <s v="42FG867l1"/>
    <x v="4"/>
    <x v="0"/>
    <x v="0"/>
    <x v="3"/>
    <x v="615"/>
  </r>
  <r>
    <x v="733"/>
    <x v="1"/>
    <x v="6"/>
    <s v="7/15/2020"/>
    <x v="119"/>
    <s v="26nR418cn"/>
    <x v="7"/>
    <x v="0"/>
    <x v="0"/>
    <x v="1"/>
    <x v="616"/>
  </r>
  <r>
    <x v="734"/>
    <x v="1"/>
    <x v="6"/>
    <s v="7/15/2020"/>
    <x v="0"/>
    <s v="20rK663kj"/>
    <x v="0"/>
    <x v="0"/>
    <x v="0"/>
    <x v="0"/>
    <x v="617"/>
  </r>
  <r>
    <x v="735"/>
    <x v="1"/>
    <x v="6"/>
    <s v="7/15/2020"/>
    <x v="5"/>
    <s v="85Lc012wL"/>
    <x v="3"/>
    <x v="0"/>
    <x v="0"/>
    <x v="3"/>
    <x v="618"/>
  </r>
  <r>
    <x v="736"/>
    <x v="1"/>
    <x v="6"/>
    <s v="7/15/2020"/>
    <x v="5"/>
    <s v="70u2154ko"/>
    <x v="7"/>
    <x v="0"/>
    <x v="0"/>
    <x v="1"/>
    <x v="619"/>
  </r>
  <r>
    <x v="737"/>
    <x v="1"/>
    <x v="6"/>
    <s v="7/15/2020"/>
    <x v="86"/>
    <s v="84X1543ot"/>
    <x v="1"/>
    <x v="0"/>
    <x v="0"/>
    <x v="1"/>
    <x v="620"/>
  </r>
  <r>
    <x v="738"/>
    <x v="1"/>
    <x v="6"/>
    <s v="7/15/2020"/>
    <x v="178"/>
    <s v="39Tu856bP"/>
    <x v="7"/>
    <x v="4"/>
    <x v="0"/>
    <x v="1"/>
    <x v="621"/>
  </r>
  <r>
    <x v="739"/>
    <x v="1"/>
    <x v="6"/>
    <s v="7/16/2020"/>
    <x v="3"/>
    <s v="47e8428r8"/>
    <x v="7"/>
    <x v="1"/>
    <x v="2"/>
    <x v="1"/>
    <x v="622"/>
  </r>
  <r>
    <x v="740"/>
    <x v="1"/>
    <x v="6"/>
    <s v="7/16/2020"/>
    <x v="2"/>
    <s v="58A6877r8"/>
    <x v="3"/>
    <x v="0"/>
    <x v="0"/>
    <x v="3"/>
    <x v="623"/>
  </r>
  <r>
    <x v="741"/>
    <x v="1"/>
    <x v="6"/>
    <s v="7/16/2020"/>
    <x v="178"/>
    <s v="17dR433h7"/>
    <x v="7"/>
    <x v="4"/>
    <x v="0"/>
    <x v="1"/>
    <x v="624"/>
  </r>
  <r>
    <x v="742"/>
    <x v="1"/>
    <x v="6"/>
    <s v="7/16/2020"/>
    <x v="178"/>
    <s v="12PH645hf"/>
    <x v="0"/>
    <x v="4"/>
    <x v="0"/>
    <x v="0"/>
    <x v="625"/>
  </r>
  <r>
    <x v="743"/>
    <x v="1"/>
    <x v="6"/>
    <s v="7/17/2020"/>
    <x v="2"/>
    <s v="46aK262yd"/>
    <x v="7"/>
    <x v="1"/>
    <x v="2"/>
    <x v="1"/>
    <x v="626"/>
  </r>
  <r>
    <x v="744"/>
    <x v="1"/>
    <x v="6"/>
    <s v="7/17/2020"/>
    <x v="1"/>
    <s v="38y1734w0"/>
    <x v="2"/>
    <x v="0"/>
    <x v="0"/>
    <x v="2"/>
    <x v="627"/>
  </r>
  <r>
    <x v="745"/>
    <x v="1"/>
    <x v="6"/>
    <s v="7/18/2020"/>
    <x v="1"/>
    <s v="356y029zV"/>
    <x v="3"/>
    <x v="0"/>
    <x v="0"/>
    <x v="3"/>
    <x v="188"/>
  </r>
  <r>
    <x v="746"/>
    <x v="1"/>
    <x v="6"/>
    <s v="7/18/2020"/>
    <x v="0"/>
    <s v="28oc876oB"/>
    <x v="7"/>
    <x v="0"/>
    <x v="0"/>
    <x v="1"/>
    <x v="628"/>
  </r>
  <r>
    <x v="747"/>
    <x v="1"/>
    <x v="6"/>
    <s v="7/18/2020"/>
    <x v="178"/>
    <s v="85pf183dB"/>
    <x v="3"/>
    <x v="4"/>
    <x v="0"/>
    <x v="3"/>
    <x v="629"/>
  </r>
  <r>
    <x v="748"/>
    <x v="1"/>
    <x v="6"/>
    <s v="7/20/2020"/>
    <x v="1"/>
    <s v="464R067vX"/>
    <x v="4"/>
    <x v="0"/>
    <x v="0"/>
    <x v="3"/>
    <x v="630"/>
  </r>
  <r>
    <x v="749"/>
    <x v="1"/>
    <x v="6"/>
    <s v="7/20/2020"/>
    <x v="3"/>
    <s v="21eC170k4"/>
    <x v="2"/>
    <x v="0"/>
    <x v="0"/>
    <x v="2"/>
    <x v="631"/>
  </r>
  <r>
    <x v="750"/>
    <x v="1"/>
    <x v="6"/>
    <s v="7/21/2020"/>
    <x v="5"/>
    <s v="38YC443xH"/>
    <x v="7"/>
    <x v="1"/>
    <x v="4"/>
    <x v="1"/>
    <x v="632"/>
  </r>
  <r>
    <x v="751"/>
    <x v="1"/>
    <x v="6"/>
    <s v="7/23/2020"/>
    <x v="178"/>
    <s v="812W966mP"/>
    <x v="3"/>
    <x v="4"/>
    <x v="0"/>
    <x v="3"/>
    <x v="633"/>
  </r>
  <r>
    <x v="752"/>
    <x v="1"/>
    <x v="6"/>
    <s v="7/24/2020"/>
    <x v="181"/>
    <s v="14is041jH"/>
    <x v="1"/>
    <x v="1"/>
    <x v="2"/>
    <x v="1"/>
    <x v="634"/>
  </r>
  <r>
    <x v="753"/>
    <x v="1"/>
    <x v="6"/>
    <s v="7/25/2020"/>
    <x v="2"/>
    <s v="18iu999dn"/>
    <x v="4"/>
    <x v="1"/>
    <x v="1"/>
    <x v="3"/>
    <x v="635"/>
  </r>
  <r>
    <x v="754"/>
    <x v="1"/>
    <x v="6"/>
    <s v="7/25/2020"/>
    <x v="3"/>
    <s v="965N632zz"/>
    <x v="7"/>
    <x v="0"/>
    <x v="0"/>
    <x v="1"/>
    <x v="636"/>
  </r>
  <r>
    <x v="755"/>
    <x v="1"/>
    <x v="6"/>
    <s v="7/25/2020"/>
    <x v="5"/>
    <s v="805y798oQ"/>
    <x v="2"/>
    <x v="0"/>
    <x v="0"/>
    <x v="2"/>
    <x v="637"/>
  </r>
  <r>
    <x v="756"/>
    <x v="1"/>
    <x v="6"/>
    <s v="7/27/2020"/>
    <x v="0"/>
    <s v="61W7915nj"/>
    <x v="5"/>
    <x v="1"/>
    <x v="2"/>
    <x v="4"/>
    <x v="638"/>
  </r>
  <r>
    <x v="757"/>
    <x v="1"/>
    <x v="6"/>
    <s v="7/27/2020"/>
    <x v="182"/>
    <s v="53GC528eR"/>
    <x v="1"/>
    <x v="1"/>
    <x v="4"/>
    <x v="1"/>
    <x v="639"/>
  </r>
  <r>
    <x v="758"/>
    <x v="1"/>
    <x v="6"/>
    <s v="7/27/2020"/>
    <x v="5"/>
    <s v="25dZ899qR"/>
    <x v="4"/>
    <x v="0"/>
    <x v="0"/>
    <x v="3"/>
    <x v="640"/>
  </r>
  <r>
    <x v="759"/>
    <x v="1"/>
    <x v="6"/>
    <s v="7/27/2020"/>
    <x v="178"/>
    <s v="73E5168v7"/>
    <x v="5"/>
    <x v="4"/>
    <x v="0"/>
    <x v="4"/>
    <x v="641"/>
  </r>
  <r>
    <x v="760"/>
    <x v="1"/>
    <x v="6"/>
    <s v="7/27/2020"/>
    <x v="183"/>
    <s v="470D213xM"/>
    <x v="2"/>
    <x v="3"/>
    <x v="0"/>
    <x v="2"/>
    <x v="642"/>
  </r>
  <r>
    <x v="761"/>
    <x v="1"/>
    <x v="6"/>
    <s v="7/29/2020"/>
    <x v="178"/>
    <s v="278K225u3"/>
    <x v="3"/>
    <x v="4"/>
    <x v="0"/>
    <x v="3"/>
    <x v="643"/>
  </r>
  <r>
    <x v="762"/>
    <x v="1"/>
    <x v="6"/>
    <s v="7/29/2020"/>
    <x v="178"/>
    <s v="53XK392kx"/>
    <x v="5"/>
    <x v="4"/>
    <x v="0"/>
    <x v="4"/>
    <x v="644"/>
  </r>
  <r>
    <x v="763"/>
    <x v="1"/>
    <x v="6"/>
    <s v="7/30/2020"/>
    <x v="2"/>
    <s v="27MJ007eb"/>
    <x v="2"/>
    <x v="0"/>
    <x v="0"/>
    <x v="2"/>
    <x v="645"/>
  </r>
  <r>
    <x v="764"/>
    <x v="1"/>
    <x v="6"/>
    <s v="7/30/2020"/>
    <x v="3"/>
    <s v="01UR404ft"/>
    <x v="6"/>
    <x v="0"/>
    <x v="0"/>
    <x v="5"/>
    <x v="646"/>
  </r>
  <r>
    <x v="765"/>
    <x v="1"/>
    <x v="6"/>
    <s v="7/30/2020"/>
    <x v="0"/>
    <s v="11Q8778h6"/>
    <x v="4"/>
    <x v="0"/>
    <x v="0"/>
    <x v="3"/>
    <x v="647"/>
  </r>
  <r>
    <x v="766"/>
    <x v="1"/>
    <x v="6"/>
    <s v="7/31/2020"/>
    <x v="178"/>
    <s v="320D151hj"/>
    <x v="3"/>
    <x v="4"/>
    <x v="0"/>
    <x v="3"/>
    <x v="648"/>
  </r>
  <r>
    <x v="767"/>
    <x v="1"/>
    <x v="7"/>
    <s v="8/1/2020"/>
    <x v="1"/>
    <s v="9232940ut"/>
    <x v="2"/>
    <x v="0"/>
    <x v="0"/>
    <x v="2"/>
    <x v="649"/>
  </r>
  <r>
    <x v="768"/>
    <x v="1"/>
    <x v="7"/>
    <s v="8/1/2020"/>
    <x v="1"/>
    <s v="075M743dV"/>
    <x v="1"/>
    <x v="0"/>
    <x v="0"/>
    <x v="1"/>
    <x v="650"/>
  </r>
  <r>
    <x v="769"/>
    <x v="1"/>
    <x v="7"/>
    <s v="8/1/2020"/>
    <x v="0"/>
    <s v="836M834tD"/>
    <x v="3"/>
    <x v="0"/>
    <x v="0"/>
    <x v="3"/>
    <x v="651"/>
  </r>
  <r>
    <x v="770"/>
    <x v="1"/>
    <x v="7"/>
    <s v="8/2/2020"/>
    <x v="2"/>
    <s v="342p439nt"/>
    <x v="4"/>
    <x v="1"/>
    <x v="1"/>
    <x v="3"/>
    <x v="652"/>
  </r>
  <r>
    <x v="771"/>
    <x v="1"/>
    <x v="7"/>
    <s v="8/2/2020"/>
    <x v="1"/>
    <s v="79d1990xR"/>
    <x v="4"/>
    <x v="0"/>
    <x v="0"/>
    <x v="3"/>
    <x v="653"/>
  </r>
  <r>
    <x v="772"/>
    <x v="1"/>
    <x v="7"/>
    <s v="8/3/2020"/>
    <x v="5"/>
    <s v="56o0335rQ"/>
    <x v="1"/>
    <x v="1"/>
    <x v="1"/>
    <x v="1"/>
    <x v="654"/>
  </r>
  <r>
    <x v="773"/>
    <x v="1"/>
    <x v="7"/>
    <s v="8/4/2020"/>
    <x v="1"/>
    <s v="24vm841l8"/>
    <x v="5"/>
    <x v="0"/>
    <x v="0"/>
    <x v="4"/>
    <x v="655"/>
  </r>
  <r>
    <x v="774"/>
    <x v="1"/>
    <x v="7"/>
    <s v="8/5/2020"/>
    <x v="0"/>
    <s v="3487829aZ"/>
    <x v="0"/>
    <x v="0"/>
    <x v="0"/>
    <x v="0"/>
    <x v="656"/>
  </r>
  <r>
    <x v="775"/>
    <x v="1"/>
    <x v="7"/>
    <s v="8/5/2020"/>
    <x v="0"/>
    <s v="520I870ql"/>
    <x v="0"/>
    <x v="0"/>
    <x v="0"/>
    <x v="0"/>
    <x v="657"/>
  </r>
  <r>
    <x v="776"/>
    <x v="1"/>
    <x v="7"/>
    <s v="8/6/2020"/>
    <x v="3"/>
    <s v="49Z8979c3"/>
    <x v="5"/>
    <x v="1"/>
    <x v="2"/>
    <x v="4"/>
    <x v="658"/>
  </r>
  <r>
    <x v="777"/>
    <x v="1"/>
    <x v="7"/>
    <s v="8/6/2020"/>
    <x v="0"/>
    <s v="04At531qw"/>
    <x v="3"/>
    <x v="0"/>
    <x v="0"/>
    <x v="3"/>
    <x v="659"/>
  </r>
  <r>
    <x v="778"/>
    <x v="1"/>
    <x v="7"/>
    <s v="8/6/2020"/>
    <x v="0"/>
    <s v="92f9273fo"/>
    <x v="7"/>
    <x v="0"/>
    <x v="0"/>
    <x v="1"/>
    <x v="660"/>
  </r>
  <r>
    <x v="779"/>
    <x v="1"/>
    <x v="7"/>
    <s v="8/7/2020"/>
    <x v="178"/>
    <s v="94Hy497ny"/>
    <x v="7"/>
    <x v="4"/>
    <x v="0"/>
    <x v="1"/>
    <x v="661"/>
  </r>
  <r>
    <x v="780"/>
    <x v="1"/>
    <x v="7"/>
    <s v="8/8/2020"/>
    <x v="178"/>
    <s v="516t353ri"/>
    <x v="3"/>
    <x v="4"/>
    <x v="0"/>
    <x v="3"/>
    <x v="662"/>
  </r>
  <r>
    <x v="781"/>
    <x v="1"/>
    <x v="7"/>
    <s v="8/10/2020"/>
    <x v="1"/>
    <s v="18t4240ye"/>
    <x v="1"/>
    <x v="0"/>
    <x v="0"/>
    <x v="1"/>
    <x v="663"/>
  </r>
  <r>
    <x v="782"/>
    <x v="1"/>
    <x v="7"/>
    <s v="8/14/2020"/>
    <x v="178"/>
    <s v="565S104bu"/>
    <x v="0"/>
    <x v="4"/>
    <x v="0"/>
    <x v="0"/>
    <x v="664"/>
  </r>
  <r>
    <x v="783"/>
    <x v="1"/>
    <x v="7"/>
    <s v="8/17/2020"/>
    <x v="0"/>
    <s v="80TM737gs"/>
    <x v="1"/>
    <x v="1"/>
    <x v="2"/>
    <x v="1"/>
    <x v="665"/>
  </r>
  <r>
    <x v="784"/>
    <x v="1"/>
    <x v="7"/>
    <s v="8/17/2020"/>
    <x v="2"/>
    <s v="88ti737rP"/>
    <x v="4"/>
    <x v="0"/>
    <x v="0"/>
    <x v="3"/>
    <x v="666"/>
  </r>
  <r>
    <x v="785"/>
    <x v="1"/>
    <x v="7"/>
    <s v="8/17/2020"/>
    <x v="178"/>
    <s v="4285405jQ"/>
    <x v="1"/>
    <x v="4"/>
    <x v="0"/>
    <x v="1"/>
    <x v="667"/>
  </r>
  <r>
    <x v="786"/>
    <x v="1"/>
    <x v="7"/>
    <s v="8/18/2020"/>
    <x v="0"/>
    <s v="65vJ133dW"/>
    <x v="3"/>
    <x v="0"/>
    <x v="0"/>
    <x v="3"/>
    <x v="668"/>
  </r>
  <r>
    <x v="787"/>
    <x v="1"/>
    <x v="7"/>
    <s v="8/18/2020"/>
    <x v="178"/>
    <s v="68su704ji"/>
    <x v="5"/>
    <x v="4"/>
    <x v="0"/>
    <x v="4"/>
    <x v="669"/>
  </r>
  <r>
    <x v="788"/>
    <x v="1"/>
    <x v="7"/>
    <s v="8/19/2020"/>
    <x v="2"/>
    <s v="739l088tF"/>
    <x v="6"/>
    <x v="0"/>
    <x v="0"/>
    <x v="5"/>
    <x v="670"/>
  </r>
  <r>
    <x v="789"/>
    <x v="1"/>
    <x v="7"/>
    <s v="8/19/2020"/>
    <x v="3"/>
    <s v="26BS544aL"/>
    <x v="2"/>
    <x v="0"/>
    <x v="0"/>
    <x v="2"/>
    <x v="671"/>
  </r>
  <r>
    <x v="790"/>
    <x v="1"/>
    <x v="7"/>
    <s v="8/19/2020"/>
    <x v="0"/>
    <s v="23I3321yb"/>
    <x v="5"/>
    <x v="0"/>
    <x v="0"/>
    <x v="4"/>
    <x v="672"/>
  </r>
  <r>
    <x v="791"/>
    <x v="1"/>
    <x v="7"/>
    <s v="8/20/2020"/>
    <x v="0"/>
    <s v="01cm893eh"/>
    <x v="6"/>
    <x v="1"/>
    <x v="2"/>
    <x v="5"/>
    <x v="673"/>
  </r>
  <r>
    <x v="792"/>
    <x v="1"/>
    <x v="7"/>
    <s v="8/20/2020"/>
    <x v="184"/>
    <s v="70G3252gA"/>
    <x v="6"/>
    <x v="1"/>
    <x v="1"/>
    <x v="5"/>
    <x v="674"/>
  </r>
  <r>
    <x v="793"/>
    <x v="1"/>
    <x v="7"/>
    <s v="8/20/2020"/>
    <x v="5"/>
    <s v="31Vd608op"/>
    <x v="1"/>
    <x v="0"/>
    <x v="0"/>
    <x v="1"/>
    <x v="675"/>
  </r>
  <r>
    <x v="794"/>
    <x v="1"/>
    <x v="7"/>
    <s v="8/21/2020"/>
    <x v="2"/>
    <s v="84Ta263n8"/>
    <x v="3"/>
    <x v="1"/>
    <x v="2"/>
    <x v="3"/>
    <x v="676"/>
  </r>
  <r>
    <x v="795"/>
    <x v="1"/>
    <x v="7"/>
    <s v="8/21/2020"/>
    <x v="0"/>
    <s v="29F2577iS"/>
    <x v="0"/>
    <x v="0"/>
    <x v="0"/>
    <x v="0"/>
    <x v="677"/>
  </r>
  <r>
    <x v="796"/>
    <x v="1"/>
    <x v="7"/>
    <s v="8/21/2020"/>
    <x v="2"/>
    <s v="04kT858xq"/>
    <x v="3"/>
    <x v="0"/>
    <x v="0"/>
    <x v="3"/>
    <x v="678"/>
  </r>
  <r>
    <x v="797"/>
    <x v="1"/>
    <x v="7"/>
    <s v="8/22/2020"/>
    <x v="1"/>
    <s v="65kO498mV"/>
    <x v="4"/>
    <x v="1"/>
    <x v="1"/>
    <x v="3"/>
    <x v="679"/>
  </r>
  <r>
    <x v="798"/>
    <x v="1"/>
    <x v="7"/>
    <s v="8/22/2020"/>
    <x v="2"/>
    <s v="601F074re"/>
    <x v="4"/>
    <x v="0"/>
    <x v="0"/>
    <x v="3"/>
    <x v="680"/>
  </r>
  <r>
    <x v="799"/>
    <x v="1"/>
    <x v="7"/>
    <s v="8/23/2020"/>
    <x v="3"/>
    <s v="99UZ212jU"/>
    <x v="0"/>
    <x v="0"/>
    <x v="0"/>
    <x v="0"/>
    <x v="681"/>
  </r>
  <r>
    <x v="800"/>
    <x v="1"/>
    <x v="7"/>
    <s v="8/23/2020"/>
    <x v="178"/>
    <s v="414j948ub"/>
    <x v="4"/>
    <x v="4"/>
    <x v="0"/>
    <x v="3"/>
    <x v="682"/>
  </r>
  <r>
    <x v="801"/>
    <x v="1"/>
    <x v="7"/>
    <s v="8/24/2020"/>
    <x v="2"/>
    <s v="416d226ku"/>
    <x v="7"/>
    <x v="0"/>
    <x v="0"/>
    <x v="1"/>
    <x v="683"/>
  </r>
  <r>
    <x v="802"/>
    <x v="1"/>
    <x v="7"/>
    <s v="8/24/2020"/>
    <x v="3"/>
    <s v="84KN893wF"/>
    <x v="5"/>
    <x v="0"/>
    <x v="0"/>
    <x v="4"/>
    <x v="684"/>
  </r>
  <r>
    <x v="803"/>
    <x v="1"/>
    <x v="7"/>
    <s v="8/26/2020"/>
    <x v="0"/>
    <s v="67gk804yl"/>
    <x v="3"/>
    <x v="1"/>
    <x v="4"/>
    <x v="3"/>
    <x v="685"/>
  </r>
  <r>
    <x v="804"/>
    <x v="1"/>
    <x v="7"/>
    <s v="8/26/2020"/>
    <x v="178"/>
    <s v="08cv531oT"/>
    <x v="6"/>
    <x v="4"/>
    <x v="0"/>
    <x v="5"/>
    <x v="686"/>
  </r>
  <r>
    <x v="805"/>
    <x v="1"/>
    <x v="7"/>
    <s v="8/27/2020"/>
    <x v="5"/>
    <s v="32rY807gU"/>
    <x v="6"/>
    <x v="1"/>
    <x v="1"/>
    <x v="5"/>
    <x v="687"/>
  </r>
  <r>
    <x v="806"/>
    <x v="1"/>
    <x v="7"/>
    <s v="8/27/2020"/>
    <x v="2"/>
    <s v="27Xt766eT"/>
    <x v="0"/>
    <x v="0"/>
    <x v="0"/>
    <x v="0"/>
    <x v="688"/>
  </r>
  <r>
    <x v="807"/>
    <x v="1"/>
    <x v="7"/>
    <s v="8/28/2020"/>
    <x v="5"/>
    <s v="66tS260zM"/>
    <x v="4"/>
    <x v="1"/>
    <x v="3"/>
    <x v="3"/>
    <x v="689"/>
  </r>
  <r>
    <x v="808"/>
    <x v="1"/>
    <x v="7"/>
    <s v="8/28/2020"/>
    <x v="3"/>
    <s v="59JX123mT"/>
    <x v="6"/>
    <x v="0"/>
    <x v="0"/>
    <x v="5"/>
    <x v="690"/>
  </r>
  <r>
    <x v="809"/>
    <x v="1"/>
    <x v="7"/>
    <s v="8/28/2020"/>
    <x v="185"/>
    <s v="91Yd274k9"/>
    <x v="6"/>
    <x v="3"/>
    <x v="0"/>
    <x v="5"/>
    <x v="691"/>
  </r>
  <r>
    <x v="810"/>
    <x v="1"/>
    <x v="7"/>
    <s v="8/29/2020"/>
    <x v="1"/>
    <s v="64BC704mh"/>
    <x v="2"/>
    <x v="1"/>
    <x v="2"/>
    <x v="2"/>
    <x v="692"/>
  </r>
  <r>
    <x v="811"/>
    <x v="1"/>
    <x v="7"/>
    <s v="8/29/2020"/>
    <x v="2"/>
    <s v="90aA327dV"/>
    <x v="2"/>
    <x v="1"/>
    <x v="2"/>
    <x v="2"/>
    <x v="693"/>
  </r>
  <r>
    <x v="812"/>
    <x v="1"/>
    <x v="7"/>
    <s v="8/31/2020"/>
    <x v="140"/>
    <s v="65g3211xg"/>
    <x v="5"/>
    <x v="0"/>
    <x v="0"/>
    <x v="4"/>
    <x v="694"/>
  </r>
  <r>
    <x v="813"/>
    <x v="1"/>
    <x v="8"/>
    <s v="9/2/2020"/>
    <x v="1"/>
    <s v="36ww187gF"/>
    <x v="0"/>
    <x v="1"/>
    <x v="3"/>
    <x v="0"/>
    <x v="695"/>
  </r>
  <r>
    <x v="814"/>
    <x v="1"/>
    <x v="8"/>
    <s v="9/3/2020"/>
    <x v="2"/>
    <s v="02Ke005aB"/>
    <x v="0"/>
    <x v="1"/>
    <x v="4"/>
    <x v="0"/>
    <x v="696"/>
  </r>
  <r>
    <x v="815"/>
    <x v="1"/>
    <x v="8"/>
    <s v="9/3/2020"/>
    <x v="0"/>
    <s v="30AA666sx"/>
    <x v="3"/>
    <x v="1"/>
    <x v="1"/>
    <x v="3"/>
    <x v="697"/>
  </r>
  <r>
    <x v="816"/>
    <x v="1"/>
    <x v="8"/>
    <s v="9/3/2020"/>
    <x v="2"/>
    <s v="09Sk834uR"/>
    <x v="7"/>
    <x v="0"/>
    <x v="0"/>
    <x v="1"/>
    <x v="698"/>
  </r>
  <r>
    <x v="817"/>
    <x v="1"/>
    <x v="8"/>
    <s v="9/4/2020"/>
    <x v="186"/>
    <s v="54fm511re"/>
    <x v="3"/>
    <x v="1"/>
    <x v="2"/>
    <x v="3"/>
    <x v="699"/>
  </r>
  <r>
    <x v="818"/>
    <x v="1"/>
    <x v="8"/>
    <s v="9/4/2020"/>
    <x v="73"/>
    <s v="75he392y9"/>
    <x v="3"/>
    <x v="0"/>
    <x v="0"/>
    <x v="3"/>
    <x v="700"/>
  </r>
  <r>
    <x v="819"/>
    <x v="1"/>
    <x v="8"/>
    <s v="9/7/2020"/>
    <x v="2"/>
    <s v="87GV278zp"/>
    <x v="7"/>
    <x v="1"/>
    <x v="4"/>
    <x v="1"/>
    <x v="701"/>
  </r>
  <r>
    <x v="820"/>
    <x v="1"/>
    <x v="8"/>
    <s v="9/7/2020"/>
    <x v="178"/>
    <s v="64GE819vB"/>
    <x v="5"/>
    <x v="4"/>
    <x v="0"/>
    <x v="4"/>
    <x v="702"/>
  </r>
  <r>
    <x v="821"/>
    <x v="1"/>
    <x v="8"/>
    <s v="9/8/2020"/>
    <x v="2"/>
    <s v="720a543sY"/>
    <x v="0"/>
    <x v="0"/>
    <x v="0"/>
    <x v="0"/>
    <x v="703"/>
  </r>
  <r>
    <x v="822"/>
    <x v="1"/>
    <x v="8"/>
    <s v="9/8/2020"/>
    <x v="2"/>
    <s v="19OK265cW"/>
    <x v="5"/>
    <x v="0"/>
    <x v="0"/>
    <x v="4"/>
    <x v="704"/>
  </r>
  <r>
    <x v="823"/>
    <x v="1"/>
    <x v="8"/>
    <s v="9/10/2020"/>
    <x v="178"/>
    <s v="50UK931nc"/>
    <x v="0"/>
    <x v="4"/>
    <x v="0"/>
    <x v="0"/>
    <x v="705"/>
  </r>
  <r>
    <x v="824"/>
    <x v="1"/>
    <x v="8"/>
    <s v="9/10/2020"/>
    <x v="178"/>
    <s v="44dB036rE"/>
    <x v="3"/>
    <x v="4"/>
    <x v="0"/>
    <x v="3"/>
    <x v="706"/>
  </r>
  <r>
    <x v="825"/>
    <x v="1"/>
    <x v="8"/>
    <s v="9/11/2020"/>
    <x v="178"/>
    <s v="00hx321qy"/>
    <x v="1"/>
    <x v="4"/>
    <x v="0"/>
    <x v="1"/>
    <x v="707"/>
  </r>
  <r>
    <x v="826"/>
    <x v="1"/>
    <x v="8"/>
    <s v="9/12/2020"/>
    <x v="187"/>
    <s v="0163058f3"/>
    <x v="5"/>
    <x v="0"/>
    <x v="0"/>
    <x v="4"/>
    <x v="708"/>
  </r>
  <r>
    <x v="827"/>
    <x v="1"/>
    <x v="8"/>
    <s v="9/12/2020"/>
    <x v="178"/>
    <s v="25J4527mf"/>
    <x v="1"/>
    <x v="4"/>
    <x v="0"/>
    <x v="1"/>
    <x v="709"/>
  </r>
  <r>
    <x v="828"/>
    <x v="1"/>
    <x v="8"/>
    <s v="9/14/2020"/>
    <x v="1"/>
    <s v="21hD348w5"/>
    <x v="0"/>
    <x v="1"/>
    <x v="2"/>
    <x v="0"/>
    <x v="710"/>
  </r>
  <r>
    <x v="829"/>
    <x v="1"/>
    <x v="8"/>
    <s v="9/14/2020"/>
    <x v="5"/>
    <s v="71wz857fN"/>
    <x v="7"/>
    <x v="0"/>
    <x v="0"/>
    <x v="1"/>
    <x v="711"/>
  </r>
  <r>
    <x v="830"/>
    <x v="1"/>
    <x v="8"/>
    <s v="9/15/2020"/>
    <x v="2"/>
    <s v="28XS463he"/>
    <x v="7"/>
    <x v="0"/>
    <x v="0"/>
    <x v="1"/>
    <x v="712"/>
  </r>
  <r>
    <x v="831"/>
    <x v="1"/>
    <x v="8"/>
    <s v="9/16/2020"/>
    <x v="6"/>
    <s v="27om462t7"/>
    <x v="3"/>
    <x v="0"/>
    <x v="0"/>
    <x v="3"/>
    <x v="148"/>
  </r>
  <r>
    <x v="832"/>
    <x v="1"/>
    <x v="8"/>
    <s v="9/17/2020"/>
    <x v="5"/>
    <s v="94Pg415zn"/>
    <x v="2"/>
    <x v="0"/>
    <x v="0"/>
    <x v="2"/>
    <x v="713"/>
  </r>
  <r>
    <x v="833"/>
    <x v="1"/>
    <x v="8"/>
    <s v="9/18/2020"/>
    <x v="178"/>
    <s v="53BB772zO"/>
    <x v="4"/>
    <x v="4"/>
    <x v="0"/>
    <x v="3"/>
    <x v="714"/>
  </r>
  <r>
    <x v="834"/>
    <x v="1"/>
    <x v="8"/>
    <s v="9/19/2020"/>
    <x v="2"/>
    <s v="50qD300vm"/>
    <x v="1"/>
    <x v="1"/>
    <x v="2"/>
    <x v="1"/>
    <x v="715"/>
  </r>
  <r>
    <x v="835"/>
    <x v="1"/>
    <x v="8"/>
    <s v="9/20/2020"/>
    <x v="2"/>
    <s v="29MN473ju"/>
    <x v="0"/>
    <x v="1"/>
    <x v="3"/>
    <x v="0"/>
    <x v="716"/>
  </r>
  <r>
    <x v="836"/>
    <x v="1"/>
    <x v="8"/>
    <s v="9/21/2020"/>
    <x v="1"/>
    <s v="08a8113pT"/>
    <x v="5"/>
    <x v="0"/>
    <x v="0"/>
    <x v="4"/>
    <x v="717"/>
  </r>
  <r>
    <x v="837"/>
    <x v="1"/>
    <x v="8"/>
    <s v="9/21/2020"/>
    <x v="3"/>
    <s v="18hf899yH"/>
    <x v="4"/>
    <x v="0"/>
    <x v="0"/>
    <x v="3"/>
    <x v="718"/>
  </r>
  <r>
    <x v="838"/>
    <x v="1"/>
    <x v="8"/>
    <s v="9/21/2020"/>
    <x v="3"/>
    <s v="58mp411bP"/>
    <x v="5"/>
    <x v="0"/>
    <x v="0"/>
    <x v="4"/>
    <x v="581"/>
  </r>
  <r>
    <x v="839"/>
    <x v="1"/>
    <x v="8"/>
    <s v="9/21/2020"/>
    <x v="5"/>
    <s v="79EH508x5"/>
    <x v="4"/>
    <x v="0"/>
    <x v="0"/>
    <x v="3"/>
    <x v="719"/>
  </r>
  <r>
    <x v="840"/>
    <x v="1"/>
    <x v="8"/>
    <s v="9/21/2020"/>
    <x v="178"/>
    <s v="39sr097jx"/>
    <x v="5"/>
    <x v="4"/>
    <x v="0"/>
    <x v="4"/>
    <x v="720"/>
  </r>
  <r>
    <x v="841"/>
    <x v="1"/>
    <x v="8"/>
    <s v="9/21/2020"/>
    <x v="178"/>
    <s v="01nC762eG"/>
    <x v="3"/>
    <x v="4"/>
    <x v="0"/>
    <x v="3"/>
    <x v="721"/>
  </r>
  <r>
    <x v="842"/>
    <x v="1"/>
    <x v="8"/>
    <s v="9/23/2020"/>
    <x v="1"/>
    <s v="9461427uF"/>
    <x v="1"/>
    <x v="0"/>
    <x v="0"/>
    <x v="1"/>
    <x v="722"/>
  </r>
  <r>
    <x v="843"/>
    <x v="1"/>
    <x v="8"/>
    <s v="9/23/2020"/>
    <x v="5"/>
    <s v="258I144p8"/>
    <x v="2"/>
    <x v="0"/>
    <x v="0"/>
    <x v="2"/>
    <x v="723"/>
  </r>
  <r>
    <x v="844"/>
    <x v="1"/>
    <x v="8"/>
    <s v="9/24/2020"/>
    <x v="3"/>
    <s v="96Ju525mv"/>
    <x v="6"/>
    <x v="0"/>
    <x v="0"/>
    <x v="5"/>
    <x v="724"/>
  </r>
  <r>
    <x v="845"/>
    <x v="1"/>
    <x v="8"/>
    <s v="9/25/2020"/>
    <x v="178"/>
    <s v="73oQ587vM"/>
    <x v="1"/>
    <x v="4"/>
    <x v="0"/>
    <x v="1"/>
    <x v="725"/>
  </r>
  <r>
    <x v="846"/>
    <x v="1"/>
    <x v="8"/>
    <s v="9/27/2020"/>
    <x v="0"/>
    <s v="3449623cM"/>
    <x v="6"/>
    <x v="1"/>
    <x v="2"/>
    <x v="5"/>
    <x v="726"/>
  </r>
  <r>
    <x v="847"/>
    <x v="1"/>
    <x v="8"/>
    <s v="9/28/2020"/>
    <x v="188"/>
    <s v="92lt426zs"/>
    <x v="3"/>
    <x v="4"/>
    <x v="0"/>
    <x v="3"/>
    <x v="727"/>
  </r>
  <r>
    <x v="848"/>
    <x v="1"/>
    <x v="8"/>
    <s v="9/28/2020"/>
    <x v="188"/>
    <s v="00hs688uP"/>
    <x v="0"/>
    <x v="4"/>
    <x v="0"/>
    <x v="0"/>
    <x v="728"/>
  </r>
  <r>
    <x v="849"/>
    <x v="1"/>
    <x v="8"/>
    <s v="9/30/2020"/>
    <x v="3"/>
    <s v="81bU228n0"/>
    <x v="1"/>
    <x v="1"/>
    <x v="3"/>
    <x v="1"/>
    <x v="729"/>
  </r>
  <r>
    <x v="850"/>
    <x v="1"/>
    <x v="8"/>
    <s v="9/30/2020"/>
    <x v="188"/>
    <s v="81RV046ke"/>
    <x v="0"/>
    <x v="4"/>
    <x v="0"/>
    <x v="0"/>
    <x v="730"/>
  </r>
  <r>
    <x v="851"/>
    <x v="1"/>
    <x v="9"/>
    <s v="10/2/2020"/>
    <x v="0"/>
    <s v="486E914mj"/>
    <x v="5"/>
    <x v="0"/>
    <x v="0"/>
    <x v="4"/>
    <x v="731"/>
  </r>
  <r>
    <x v="852"/>
    <x v="1"/>
    <x v="9"/>
    <s v="10/4/2020"/>
    <x v="3"/>
    <s v="80qV680xJ"/>
    <x v="6"/>
    <x v="1"/>
    <x v="3"/>
    <x v="5"/>
    <x v="732"/>
  </r>
  <r>
    <x v="853"/>
    <x v="1"/>
    <x v="9"/>
    <s v="10/4/2020"/>
    <x v="0"/>
    <s v="28by438mk"/>
    <x v="0"/>
    <x v="1"/>
    <x v="2"/>
    <x v="0"/>
    <x v="733"/>
  </r>
  <r>
    <x v="854"/>
    <x v="1"/>
    <x v="9"/>
    <s v="10/4/2020"/>
    <x v="0"/>
    <s v="03ql315hh"/>
    <x v="3"/>
    <x v="0"/>
    <x v="0"/>
    <x v="3"/>
    <x v="734"/>
  </r>
  <r>
    <x v="855"/>
    <x v="1"/>
    <x v="9"/>
    <s v="10/6/2020"/>
    <x v="182"/>
    <s v="31sk909x2"/>
    <x v="5"/>
    <x v="3"/>
    <x v="0"/>
    <x v="4"/>
    <x v="735"/>
  </r>
  <r>
    <x v="856"/>
    <x v="1"/>
    <x v="9"/>
    <s v="10/7/2020"/>
    <x v="188"/>
    <s v="80l5524aP"/>
    <x v="7"/>
    <x v="4"/>
    <x v="0"/>
    <x v="1"/>
    <x v="736"/>
  </r>
  <r>
    <x v="857"/>
    <x v="1"/>
    <x v="9"/>
    <s v="10/8/2020"/>
    <x v="187"/>
    <s v="92Vm944ec"/>
    <x v="6"/>
    <x v="1"/>
    <x v="3"/>
    <x v="5"/>
    <x v="737"/>
  </r>
  <r>
    <x v="858"/>
    <x v="1"/>
    <x v="9"/>
    <s v="10/9/2020"/>
    <x v="0"/>
    <s v="42UW972eh"/>
    <x v="6"/>
    <x v="0"/>
    <x v="0"/>
    <x v="5"/>
    <x v="738"/>
  </r>
  <r>
    <x v="859"/>
    <x v="1"/>
    <x v="9"/>
    <s v="10/10/2020"/>
    <x v="117"/>
    <s v="79An168ac"/>
    <x v="1"/>
    <x v="0"/>
    <x v="0"/>
    <x v="1"/>
    <x v="739"/>
  </r>
  <r>
    <x v="860"/>
    <x v="1"/>
    <x v="9"/>
    <s v="10/11/2020"/>
    <x v="5"/>
    <s v="27Q6154lL"/>
    <x v="7"/>
    <x v="1"/>
    <x v="2"/>
    <x v="1"/>
    <x v="740"/>
  </r>
  <r>
    <x v="861"/>
    <x v="1"/>
    <x v="9"/>
    <s v="10/12/2020"/>
    <x v="2"/>
    <s v="57Lw306yA"/>
    <x v="0"/>
    <x v="1"/>
    <x v="3"/>
    <x v="0"/>
    <x v="741"/>
  </r>
  <r>
    <x v="862"/>
    <x v="1"/>
    <x v="9"/>
    <s v="10/13/2020"/>
    <x v="5"/>
    <s v="30Ic824p3"/>
    <x v="7"/>
    <x v="0"/>
    <x v="0"/>
    <x v="1"/>
    <x v="742"/>
  </r>
  <r>
    <x v="863"/>
    <x v="1"/>
    <x v="9"/>
    <s v="10/14/2020"/>
    <x v="5"/>
    <s v="226f990fM"/>
    <x v="4"/>
    <x v="1"/>
    <x v="2"/>
    <x v="3"/>
    <x v="743"/>
  </r>
  <r>
    <x v="864"/>
    <x v="1"/>
    <x v="9"/>
    <s v="10/14/2020"/>
    <x v="188"/>
    <s v="27vV917oY"/>
    <x v="5"/>
    <x v="4"/>
    <x v="0"/>
    <x v="4"/>
    <x v="744"/>
  </r>
  <r>
    <x v="865"/>
    <x v="1"/>
    <x v="9"/>
    <s v="10/16/2020"/>
    <x v="189"/>
    <s v="57AI895lG"/>
    <x v="0"/>
    <x v="1"/>
    <x v="1"/>
    <x v="0"/>
    <x v="745"/>
  </r>
  <r>
    <x v="866"/>
    <x v="1"/>
    <x v="9"/>
    <s v="10/16/2020"/>
    <x v="190"/>
    <s v="61vk302b5"/>
    <x v="4"/>
    <x v="1"/>
    <x v="3"/>
    <x v="3"/>
    <x v="746"/>
  </r>
  <r>
    <x v="867"/>
    <x v="1"/>
    <x v="9"/>
    <s v="10/17/2020"/>
    <x v="1"/>
    <s v="916f493kp"/>
    <x v="3"/>
    <x v="0"/>
    <x v="0"/>
    <x v="3"/>
    <x v="747"/>
  </r>
  <r>
    <x v="868"/>
    <x v="1"/>
    <x v="9"/>
    <s v="10/17/2020"/>
    <x v="0"/>
    <s v="00AK941vU"/>
    <x v="1"/>
    <x v="0"/>
    <x v="0"/>
    <x v="1"/>
    <x v="748"/>
  </r>
  <r>
    <x v="869"/>
    <x v="1"/>
    <x v="9"/>
    <s v="10/17/2020"/>
    <x v="139"/>
    <s v="14Gd904xg"/>
    <x v="6"/>
    <x v="0"/>
    <x v="0"/>
    <x v="5"/>
    <x v="749"/>
  </r>
  <r>
    <x v="870"/>
    <x v="1"/>
    <x v="9"/>
    <s v="10/18/2020"/>
    <x v="2"/>
    <s v="92lS590rG"/>
    <x v="7"/>
    <x v="1"/>
    <x v="2"/>
    <x v="1"/>
    <x v="750"/>
  </r>
  <r>
    <x v="871"/>
    <x v="1"/>
    <x v="9"/>
    <s v="10/18/2020"/>
    <x v="2"/>
    <s v="39Q6144dk"/>
    <x v="0"/>
    <x v="1"/>
    <x v="1"/>
    <x v="0"/>
    <x v="751"/>
  </r>
  <r>
    <x v="872"/>
    <x v="1"/>
    <x v="9"/>
    <s v="10/19/2020"/>
    <x v="2"/>
    <s v="29tQ349aw"/>
    <x v="6"/>
    <x v="0"/>
    <x v="0"/>
    <x v="5"/>
    <x v="752"/>
  </r>
  <r>
    <x v="873"/>
    <x v="1"/>
    <x v="9"/>
    <s v="10/22/2020"/>
    <x v="2"/>
    <s v="78hL881wr"/>
    <x v="4"/>
    <x v="0"/>
    <x v="0"/>
    <x v="3"/>
    <x v="753"/>
  </r>
  <r>
    <x v="874"/>
    <x v="1"/>
    <x v="9"/>
    <s v="10/23/2020"/>
    <x v="3"/>
    <s v="56lH280lt"/>
    <x v="7"/>
    <x v="0"/>
    <x v="0"/>
    <x v="1"/>
    <x v="754"/>
  </r>
  <r>
    <x v="875"/>
    <x v="1"/>
    <x v="9"/>
    <s v="10/23/2020"/>
    <x v="188"/>
    <s v="63SG442ly"/>
    <x v="2"/>
    <x v="4"/>
    <x v="0"/>
    <x v="2"/>
    <x v="755"/>
  </r>
  <r>
    <x v="876"/>
    <x v="1"/>
    <x v="9"/>
    <s v="10/24/2020"/>
    <x v="191"/>
    <s v="47Sg559qf"/>
    <x v="5"/>
    <x v="0"/>
    <x v="0"/>
    <x v="4"/>
    <x v="756"/>
  </r>
  <r>
    <x v="877"/>
    <x v="1"/>
    <x v="9"/>
    <s v="10/24/2020"/>
    <x v="168"/>
    <s v="73ZH141cB"/>
    <x v="2"/>
    <x v="0"/>
    <x v="0"/>
    <x v="2"/>
    <x v="757"/>
  </r>
  <r>
    <x v="878"/>
    <x v="1"/>
    <x v="9"/>
    <s v="10/24/2020"/>
    <x v="188"/>
    <s v="75NN661z3"/>
    <x v="0"/>
    <x v="4"/>
    <x v="0"/>
    <x v="0"/>
    <x v="758"/>
  </r>
  <r>
    <x v="879"/>
    <x v="1"/>
    <x v="9"/>
    <s v="10/25/2020"/>
    <x v="2"/>
    <s v="25hs733f2"/>
    <x v="1"/>
    <x v="1"/>
    <x v="4"/>
    <x v="1"/>
    <x v="759"/>
  </r>
  <r>
    <x v="880"/>
    <x v="1"/>
    <x v="9"/>
    <s v="10/25/2020"/>
    <x v="3"/>
    <s v="09wm316lg"/>
    <x v="2"/>
    <x v="0"/>
    <x v="0"/>
    <x v="2"/>
    <x v="760"/>
  </r>
  <r>
    <x v="881"/>
    <x v="1"/>
    <x v="9"/>
    <s v="10/26/2020"/>
    <x v="188"/>
    <s v="29RM171h7"/>
    <x v="0"/>
    <x v="4"/>
    <x v="0"/>
    <x v="0"/>
    <x v="761"/>
  </r>
  <r>
    <x v="882"/>
    <x v="1"/>
    <x v="9"/>
    <s v="10/27/2020"/>
    <x v="3"/>
    <s v="12tk247dK"/>
    <x v="0"/>
    <x v="1"/>
    <x v="1"/>
    <x v="0"/>
    <x v="762"/>
  </r>
  <r>
    <x v="883"/>
    <x v="1"/>
    <x v="9"/>
    <s v="10/27/2020"/>
    <x v="188"/>
    <s v="49Mu467uG"/>
    <x v="6"/>
    <x v="4"/>
    <x v="0"/>
    <x v="5"/>
    <x v="763"/>
  </r>
  <r>
    <x v="884"/>
    <x v="1"/>
    <x v="9"/>
    <s v="10/28/2020"/>
    <x v="1"/>
    <s v="677D343xm"/>
    <x v="7"/>
    <x v="1"/>
    <x v="2"/>
    <x v="1"/>
    <x v="764"/>
  </r>
  <r>
    <x v="885"/>
    <x v="1"/>
    <x v="9"/>
    <s v="10/28/2020"/>
    <x v="5"/>
    <s v="04iH864v3"/>
    <x v="6"/>
    <x v="1"/>
    <x v="1"/>
    <x v="5"/>
    <x v="765"/>
  </r>
  <r>
    <x v="886"/>
    <x v="1"/>
    <x v="9"/>
    <s v="10/29/2020"/>
    <x v="1"/>
    <s v="846N539uW"/>
    <x v="5"/>
    <x v="1"/>
    <x v="3"/>
    <x v="4"/>
    <x v="766"/>
  </r>
  <r>
    <x v="887"/>
    <x v="1"/>
    <x v="9"/>
    <s v="10/29/2020"/>
    <x v="5"/>
    <s v="60u2403yn"/>
    <x v="0"/>
    <x v="1"/>
    <x v="2"/>
    <x v="0"/>
    <x v="767"/>
  </r>
  <r>
    <x v="888"/>
    <x v="1"/>
    <x v="9"/>
    <s v="10/29/2020"/>
    <x v="1"/>
    <s v="10jc059aS"/>
    <x v="4"/>
    <x v="0"/>
    <x v="0"/>
    <x v="3"/>
    <x v="768"/>
  </r>
  <r>
    <x v="889"/>
    <x v="1"/>
    <x v="9"/>
    <s v="10/30/2020"/>
    <x v="5"/>
    <s v="93q0570gk"/>
    <x v="7"/>
    <x v="1"/>
    <x v="4"/>
    <x v="1"/>
    <x v="769"/>
  </r>
  <r>
    <x v="890"/>
    <x v="1"/>
    <x v="9"/>
    <s v="10/31/2020"/>
    <x v="5"/>
    <s v="78tG015dF"/>
    <x v="7"/>
    <x v="1"/>
    <x v="2"/>
    <x v="1"/>
    <x v="770"/>
  </r>
  <r>
    <x v="891"/>
    <x v="1"/>
    <x v="9"/>
    <s v="10/31/2020"/>
    <x v="3"/>
    <s v="44Nc737v1"/>
    <x v="4"/>
    <x v="0"/>
    <x v="0"/>
    <x v="3"/>
    <x v="771"/>
  </r>
  <r>
    <x v="892"/>
    <x v="1"/>
    <x v="9"/>
    <s v="10/31/2020"/>
    <x v="2"/>
    <s v="668S115oJ"/>
    <x v="0"/>
    <x v="0"/>
    <x v="0"/>
    <x v="0"/>
    <x v="772"/>
  </r>
  <r>
    <x v="893"/>
    <x v="1"/>
    <x v="9"/>
    <s v="10/31/2020"/>
    <x v="5"/>
    <s v="64vM545tm"/>
    <x v="3"/>
    <x v="0"/>
    <x v="0"/>
    <x v="3"/>
    <x v="773"/>
  </r>
  <r>
    <x v="894"/>
    <x v="1"/>
    <x v="10"/>
    <s v="11/1/2020"/>
    <x v="2"/>
    <s v="43IB817j5"/>
    <x v="1"/>
    <x v="0"/>
    <x v="0"/>
    <x v="1"/>
    <x v="774"/>
  </r>
  <r>
    <x v="895"/>
    <x v="1"/>
    <x v="10"/>
    <s v="11/1/2020"/>
    <x v="3"/>
    <s v="98Ip167vT"/>
    <x v="7"/>
    <x v="0"/>
    <x v="0"/>
    <x v="1"/>
    <x v="775"/>
  </r>
  <r>
    <x v="896"/>
    <x v="1"/>
    <x v="10"/>
    <s v="11/1/2020"/>
    <x v="188"/>
    <s v="23ec520l6"/>
    <x v="0"/>
    <x v="4"/>
    <x v="0"/>
    <x v="0"/>
    <x v="776"/>
  </r>
  <r>
    <x v="897"/>
    <x v="1"/>
    <x v="10"/>
    <s v="11/2/2020"/>
    <x v="0"/>
    <s v="91jI151xA"/>
    <x v="4"/>
    <x v="1"/>
    <x v="2"/>
    <x v="3"/>
    <x v="777"/>
  </r>
  <r>
    <x v="898"/>
    <x v="1"/>
    <x v="10"/>
    <s v="11/2/2020"/>
    <x v="187"/>
    <s v="899B193rx"/>
    <x v="7"/>
    <x v="1"/>
    <x v="1"/>
    <x v="1"/>
    <x v="778"/>
  </r>
  <r>
    <x v="899"/>
    <x v="1"/>
    <x v="10"/>
    <s v="11/2/2020"/>
    <x v="192"/>
    <s v="143c224rl"/>
    <x v="2"/>
    <x v="3"/>
    <x v="0"/>
    <x v="2"/>
    <x v="779"/>
  </r>
  <r>
    <x v="900"/>
    <x v="1"/>
    <x v="10"/>
    <s v="11/4/2020"/>
    <x v="188"/>
    <s v="8400017si"/>
    <x v="1"/>
    <x v="4"/>
    <x v="0"/>
    <x v="1"/>
    <x v="780"/>
  </r>
  <r>
    <x v="901"/>
    <x v="1"/>
    <x v="10"/>
    <s v="11/4/2020"/>
    <x v="193"/>
    <s v="04LL419fq"/>
    <x v="5"/>
    <x v="3"/>
    <x v="0"/>
    <x v="4"/>
    <x v="781"/>
  </r>
  <r>
    <x v="902"/>
    <x v="1"/>
    <x v="10"/>
    <s v="11/5/2020"/>
    <x v="188"/>
    <s v="07rc500b5"/>
    <x v="7"/>
    <x v="4"/>
    <x v="0"/>
    <x v="1"/>
    <x v="782"/>
  </r>
  <r>
    <x v="903"/>
    <x v="1"/>
    <x v="10"/>
    <s v="11/6/2020"/>
    <x v="0"/>
    <s v="49gf075vo"/>
    <x v="2"/>
    <x v="0"/>
    <x v="0"/>
    <x v="2"/>
    <x v="783"/>
  </r>
  <r>
    <x v="904"/>
    <x v="1"/>
    <x v="10"/>
    <s v="11/6/2020"/>
    <x v="188"/>
    <s v="20dj796aH"/>
    <x v="3"/>
    <x v="4"/>
    <x v="0"/>
    <x v="3"/>
    <x v="784"/>
  </r>
  <r>
    <x v="905"/>
    <x v="1"/>
    <x v="10"/>
    <s v="11/7/2020"/>
    <x v="5"/>
    <s v="12tI815n2"/>
    <x v="2"/>
    <x v="0"/>
    <x v="0"/>
    <x v="2"/>
    <x v="785"/>
  </r>
  <r>
    <x v="906"/>
    <x v="1"/>
    <x v="10"/>
    <s v="11/8/2020"/>
    <x v="188"/>
    <s v="80SE864ia"/>
    <x v="3"/>
    <x v="4"/>
    <x v="0"/>
    <x v="3"/>
    <x v="786"/>
  </r>
  <r>
    <x v="907"/>
    <x v="1"/>
    <x v="10"/>
    <s v="11/9/2020"/>
    <x v="1"/>
    <s v="97rw809yu"/>
    <x v="4"/>
    <x v="0"/>
    <x v="0"/>
    <x v="3"/>
    <x v="787"/>
  </r>
  <r>
    <x v="908"/>
    <x v="1"/>
    <x v="10"/>
    <s v="11/9/2020"/>
    <x v="2"/>
    <s v="40uh595gq"/>
    <x v="7"/>
    <x v="0"/>
    <x v="0"/>
    <x v="1"/>
    <x v="788"/>
  </r>
  <r>
    <x v="909"/>
    <x v="1"/>
    <x v="10"/>
    <s v="11/11/2020"/>
    <x v="1"/>
    <s v="46tU463oC"/>
    <x v="7"/>
    <x v="1"/>
    <x v="2"/>
    <x v="1"/>
    <x v="789"/>
  </r>
  <r>
    <x v="910"/>
    <x v="1"/>
    <x v="10"/>
    <s v="11/11/2020"/>
    <x v="172"/>
    <s v="14en995yl"/>
    <x v="6"/>
    <x v="0"/>
    <x v="0"/>
    <x v="5"/>
    <x v="790"/>
  </r>
  <r>
    <x v="911"/>
    <x v="1"/>
    <x v="10"/>
    <s v="11/11/2020"/>
    <x v="3"/>
    <s v="35pC635bC"/>
    <x v="6"/>
    <x v="0"/>
    <x v="0"/>
    <x v="5"/>
    <x v="791"/>
  </r>
  <r>
    <x v="912"/>
    <x v="1"/>
    <x v="10"/>
    <s v="11/12/2020"/>
    <x v="5"/>
    <s v="16YC814pk"/>
    <x v="0"/>
    <x v="0"/>
    <x v="0"/>
    <x v="0"/>
    <x v="792"/>
  </r>
  <r>
    <x v="913"/>
    <x v="1"/>
    <x v="10"/>
    <s v="11/12/2020"/>
    <x v="75"/>
    <s v="03lU958lB"/>
    <x v="0"/>
    <x v="0"/>
    <x v="0"/>
    <x v="0"/>
    <x v="793"/>
  </r>
  <r>
    <x v="914"/>
    <x v="1"/>
    <x v="10"/>
    <s v="11/13/2020"/>
    <x v="194"/>
    <s v="23NB286nO"/>
    <x v="1"/>
    <x v="1"/>
    <x v="2"/>
    <x v="1"/>
    <x v="794"/>
  </r>
  <r>
    <x v="915"/>
    <x v="1"/>
    <x v="10"/>
    <s v="11/13/2020"/>
    <x v="68"/>
    <s v="80pt682cF"/>
    <x v="1"/>
    <x v="0"/>
    <x v="0"/>
    <x v="1"/>
    <x v="8"/>
  </r>
  <r>
    <x v="916"/>
    <x v="1"/>
    <x v="10"/>
    <s v="11/14/2020"/>
    <x v="0"/>
    <s v="078z164we"/>
    <x v="2"/>
    <x v="0"/>
    <x v="0"/>
    <x v="2"/>
    <x v="795"/>
  </r>
  <r>
    <x v="917"/>
    <x v="1"/>
    <x v="10"/>
    <s v="11/14/2020"/>
    <x v="188"/>
    <s v="56hs678ed"/>
    <x v="6"/>
    <x v="4"/>
    <x v="0"/>
    <x v="5"/>
    <x v="796"/>
  </r>
  <r>
    <x v="918"/>
    <x v="1"/>
    <x v="10"/>
    <s v="11/15/2020"/>
    <x v="195"/>
    <s v="60vw325c7"/>
    <x v="6"/>
    <x v="1"/>
    <x v="2"/>
    <x v="5"/>
    <x v="797"/>
  </r>
  <r>
    <x v="919"/>
    <x v="1"/>
    <x v="10"/>
    <s v="11/15/2020"/>
    <x v="188"/>
    <s v="396N407nk"/>
    <x v="4"/>
    <x v="4"/>
    <x v="0"/>
    <x v="3"/>
    <x v="798"/>
  </r>
  <r>
    <x v="920"/>
    <x v="1"/>
    <x v="10"/>
    <s v="11/16/2020"/>
    <x v="0"/>
    <s v="88vv343yE"/>
    <x v="5"/>
    <x v="1"/>
    <x v="2"/>
    <x v="4"/>
    <x v="799"/>
  </r>
  <r>
    <x v="921"/>
    <x v="1"/>
    <x v="10"/>
    <s v="11/17/2020"/>
    <x v="5"/>
    <s v="272v212cX"/>
    <x v="1"/>
    <x v="0"/>
    <x v="0"/>
    <x v="1"/>
    <x v="800"/>
  </r>
  <r>
    <x v="922"/>
    <x v="1"/>
    <x v="10"/>
    <s v="11/18/2020"/>
    <x v="2"/>
    <s v="71UZ470wm"/>
    <x v="7"/>
    <x v="0"/>
    <x v="0"/>
    <x v="1"/>
    <x v="801"/>
  </r>
  <r>
    <x v="923"/>
    <x v="1"/>
    <x v="10"/>
    <s v="11/19/2020"/>
    <x v="188"/>
    <s v="25O9875bO"/>
    <x v="6"/>
    <x v="4"/>
    <x v="0"/>
    <x v="5"/>
    <x v="802"/>
  </r>
  <r>
    <x v="924"/>
    <x v="1"/>
    <x v="10"/>
    <s v="11/20/2020"/>
    <x v="1"/>
    <s v="26j4904qc"/>
    <x v="2"/>
    <x v="1"/>
    <x v="1"/>
    <x v="2"/>
    <x v="803"/>
  </r>
  <r>
    <x v="925"/>
    <x v="1"/>
    <x v="10"/>
    <s v="11/20/2020"/>
    <x v="0"/>
    <s v="62l7499bK"/>
    <x v="2"/>
    <x v="0"/>
    <x v="0"/>
    <x v="2"/>
    <x v="804"/>
  </r>
  <r>
    <x v="926"/>
    <x v="1"/>
    <x v="10"/>
    <s v="11/22/2020"/>
    <x v="0"/>
    <s v="22uB966v8"/>
    <x v="4"/>
    <x v="0"/>
    <x v="0"/>
    <x v="3"/>
    <x v="805"/>
  </r>
  <r>
    <x v="927"/>
    <x v="1"/>
    <x v="10"/>
    <s v="11/22/2020"/>
    <x v="86"/>
    <s v="28Us472eG"/>
    <x v="7"/>
    <x v="0"/>
    <x v="0"/>
    <x v="1"/>
    <x v="806"/>
  </r>
  <r>
    <x v="928"/>
    <x v="1"/>
    <x v="10"/>
    <s v="11/23/2020"/>
    <x v="1"/>
    <s v="77fn324qs"/>
    <x v="0"/>
    <x v="1"/>
    <x v="2"/>
    <x v="0"/>
    <x v="807"/>
  </r>
  <r>
    <x v="929"/>
    <x v="1"/>
    <x v="10"/>
    <s v="11/23/2020"/>
    <x v="113"/>
    <s v="59sa537nh"/>
    <x v="0"/>
    <x v="1"/>
    <x v="2"/>
    <x v="0"/>
    <x v="808"/>
  </r>
  <r>
    <x v="930"/>
    <x v="1"/>
    <x v="10"/>
    <s v="11/23/2020"/>
    <x v="188"/>
    <s v="59Zf065eo"/>
    <x v="6"/>
    <x v="4"/>
    <x v="0"/>
    <x v="5"/>
    <x v="809"/>
  </r>
  <r>
    <x v="931"/>
    <x v="1"/>
    <x v="10"/>
    <s v="11/26/2020"/>
    <x v="188"/>
    <s v="63ZA014fu"/>
    <x v="3"/>
    <x v="4"/>
    <x v="0"/>
    <x v="3"/>
    <x v="810"/>
  </r>
  <r>
    <x v="932"/>
    <x v="1"/>
    <x v="10"/>
    <s v="11/29/2020"/>
    <x v="5"/>
    <s v="74Gy072ln"/>
    <x v="0"/>
    <x v="1"/>
    <x v="2"/>
    <x v="0"/>
    <x v="811"/>
  </r>
  <r>
    <x v="933"/>
    <x v="1"/>
    <x v="10"/>
    <s v="11/30/2020"/>
    <x v="5"/>
    <s v="91g0421fE"/>
    <x v="0"/>
    <x v="1"/>
    <x v="2"/>
    <x v="0"/>
    <x v="812"/>
  </r>
  <r>
    <x v="934"/>
    <x v="1"/>
    <x v="10"/>
    <s v="11/30/2020"/>
    <x v="3"/>
    <s v="17BU130xj"/>
    <x v="0"/>
    <x v="0"/>
    <x v="0"/>
    <x v="0"/>
    <x v="813"/>
  </r>
  <r>
    <x v="935"/>
    <x v="1"/>
    <x v="10"/>
    <s v="11/30/2020"/>
    <x v="3"/>
    <s v="668U531zG"/>
    <x v="6"/>
    <x v="0"/>
    <x v="0"/>
    <x v="5"/>
    <x v="814"/>
  </r>
  <r>
    <x v="936"/>
    <x v="1"/>
    <x v="10"/>
    <s v="11/30/2020"/>
    <x v="3"/>
    <s v="55Xe283t8"/>
    <x v="5"/>
    <x v="0"/>
    <x v="0"/>
    <x v="4"/>
    <x v="815"/>
  </r>
  <r>
    <x v="937"/>
    <x v="1"/>
    <x v="10"/>
    <s v="11/30/2020"/>
    <x v="5"/>
    <s v="35yw958dm"/>
    <x v="5"/>
    <x v="0"/>
    <x v="0"/>
    <x v="4"/>
    <x v="816"/>
  </r>
  <r>
    <x v="938"/>
    <x v="1"/>
    <x v="11"/>
    <s v="12/1/2020"/>
    <x v="3"/>
    <s v="05vC452y6"/>
    <x v="6"/>
    <x v="1"/>
    <x v="4"/>
    <x v="5"/>
    <x v="817"/>
  </r>
  <r>
    <x v="939"/>
    <x v="1"/>
    <x v="11"/>
    <s v="12/1/2020"/>
    <x v="2"/>
    <s v="654R742ft"/>
    <x v="0"/>
    <x v="0"/>
    <x v="0"/>
    <x v="0"/>
    <x v="818"/>
  </r>
  <r>
    <x v="940"/>
    <x v="1"/>
    <x v="11"/>
    <s v="12/2/2020"/>
    <x v="1"/>
    <s v="73Wa282wW"/>
    <x v="4"/>
    <x v="1"/>
    <x v="2"/>
    <x v="3"/>
    <x v="819"/>
  </r>
  <r>
    <x v="941"/>
    <x v="1"/>
    <x v="11"/>
    <s v="12/2/2020"/>
    <x v="3"/>
    <s v="25LX531lm"/>
    <x v="2"/>
    <x v="0"/>
    <x v="0"/>
    <x v="2"/>
    <x v="820"/>
  </r>
  <r>
    <x v="942"/>
    <x v="1"/>
    <x v="11"/>
    <s v="12/2/2020"/>
    <x v="5"/>
    <s v="23xw233iB"/>
    <x v="6"/>
    <x v="0"/>
    <x v="0"/>
    <x v="5"/>
    <x v="821"/>
  </r>
  <r>
    <x v="943"/>
    <x v="1"/>
    <x v="11"/>
    <s v="12/3/2020"/>
    <x v="5"/>
    <s v="15fz055yR"/>
    <x v="2"/>
    <x v="1"/>
    <x v="2"/>
    <x v="2"/>
    <x v="822"/>
  </r>
  <r>
    <x v="944"/>
    <x v="1"/>
    <x v="11"/>
    <s v="12/3/2020"/>
    <x v="0"/>
    <s v="54BB879hh"/>
    <x v="0"/>
    <x v="0"/>
    <x v="0"/>
    <x v="0"/>
    <x v="823"/>
  </r>
  <r>
    <x v="945"/>
    <x v="1"/>
    <x v="11"/>
    <s v="12/3/2020"/>
    <x v="5"/>
    <s v="02ty869cp"/>
    <x v="7"/>
    <x v="0"/>
    <x v="0"/>
    <x v="1"/>
    <x v="824"/>
  </r>
  <r>
    <x v="946"/>
    <x v="1"/>
    <x v="11"/>
    <s v="12/3/2020"/>
    <x v="5"/>
    <s v="29Em059jv"/>
    <x v="3"/>
    <x v="0"/>
    <x v="0"/>
    <x v="3"/>
    <x v="825"/>
  </r>
  <r>
    <x v="947"/>
    <x v="1"/>
    <x v="11"/>
    <s v="12/3/2020"/>
    <x v="188"/>
    <s v="68N9177io"/>
    <x v="4"/>
    <x v="4"/>
    <x v="0"/>
    <x v="3"/>
    <x v="826"/>
  </r>
  <r>
    <x v="948"/>
    <x v="1"/>
    <x v="11"/>
    <s v="12/4/2020"/>
    <x v="0"/>
    <s v="533O874lR"/>
    <x v="4"/>
    <x v="0"/>
    <x v="0"/>
    <x v="3"/>
    <x v="827"/>
  </r>
  <r>
    <x v="949"/>
    <x v="1"/>
    <x v="11"/>
    <s v="12/5/2020"/>
    <x v="182"/>
    <s v="59fm451if"/>
    <x v="0"/>
    <x v="3"/>
    <x v="0"/>
    <x v="0"/>
    <x v="828"/>
  </r>
  <r>
    <x v="950"/>
    <x v="1"/>
    <x v="11"/>
    <s v="12/7/2020"/>
    <x v="5"/>
    <s v="66vq480zp"/>
    <x v="4"/>
    <x v="0"/>
    <x v="0"/>
    <x v="3"/>
    <x v="829"/>
  </r>
  <r>
    <x v="951"/>
    <x v="1"/>
    <x v="11"/>
    <s v="12/8/2020"/>
    <x v="2"/>
    <s v="54Sv907nZ"/>
    <x v="0"/>
    <x v="0"/>
    <x v="0"/>
    <x v="0"/>
    <x v="830"/>
  </r>
  <r>
    <x v="952"/>
    <x v="1"/>
    <x v="11"/>
    <s v="12/8/2020"/>
    <x v="5"/>
    <s v="80D2727vq"/>
    <x v="6"/>
    <x v="0"/>
    <x v="0"/>
    <x v="5"/>
    <x v="831"/>
  </r>
  <r>
    <x v="953"/>
    <x v="1"/>
    <x v="11"/>
    <s v="12/9/2020"/>
    <x v="2"/>
    <s v="20Mt950iK"/>
    <x v="7"/>
    <x v="1"/>
    <x v="4"/>
    <x v="1"/>
    <x v="832"/>
  </r>
  <r>
    <x v="954"/>
    <x v="1"/>
    <x v="11"/>
    <s v="12/9/2020"/>
    <x v="5"/>
    <s v="35mV321eO"/>
    <x v="5"/>
    <x v="1"/>
    <x v="1"/>
    <x v="4"/>
    <x v="833"/>
  </r>
  <r>
    <x v="955"/>
    <x v="1"/>
    <x v="11"/>
    <s v="12/10/2020"/>
    <x v="2"/>
    <s v="24z4362o1"/>
    <x v="7"/>
    <x v="0"/>
    <x v="0"/>
    <x v="1"/>
    <x v="834"/>
  </r>
  <r>
    <x v="956"/>
    <x v="1"/>
    <x v="11"/>
    <s v="12/10/2020"/>
    <x v="2"/>
    <s v="04TG341o9"/>
    <x v="1"/>
    <x v="0"/>
    <x v="0"/>
    <x v="1"/>
    <x v="835"/>
  </r>
  <r>
    <x v="957"/>
    <x v="1"/>
    <x v="11"/>
    <s v="12/10/2020"/>
    <x v="188"/>
    <s v="315l739wW"/>
    <x v="5"/>
    <x v="4"/>
    <x v="0"/>
    <x v="4"/>
    <x v="836"/>
  </r>
  <r>
    <x v="958"/>
    <x v="1"/>
    <x v="11"/>
    <s v="12/12/2020"/>
    <x v="196"/>
    <s v="36Nb738pd"/>
    <x v="6"/>
    <x v="0"/>
    <x v="0"/>
    <x v="5"/>
    <x v="837"/>
  </r>
  <r>
    <x v="959"/>
    <x v="1"/>
    <x v="11"/>
    <s v="12/12/2020"/>
    <x v="188"/>
    <s v="64vz363ho"/>
    <x v="7"/>
    <x v="4"/>
    <x v="0"/>
    <x v="1"/>
    <x v="838"/>
  </r>
  <r>
    <x v="960"/>
    <x v="1"/>
    <x v="11"/>
    <s v="12/13/2020"/>
    <x v="188"/>
    <s v="52Jz605a5"/>
    <x v="7"/>
    <x v="4"/>
    <x v="0"/>
    <x v="1"/>
    <x v="839"/>
  </r>
  <r>
    <x v="961"/>
    <x v="1"/>
    <x v="11"/>
    <s v="12/14/2020"/>
    <x v="0"/>
    <s v="67lq417vj"/>
    <x v="4"/>
    <x v="0"/>
    <x v="0"/>
    <x v="3"/>
    <x v="840"/>
  </r>
  <r>
    <x v="962"/>
    <x v="1"/>
    <x v="11"/>
    <s v="12/15/2020"/>
    <x v="0"/>
    <s v="259u170s4"/>
    <x v="6"/>
    <x v="0"/>
    <x v="0"/>
    <x v="5"/>
    <x v="841"/>
  </r>
  <r>
    <x v="963"/>
    <x v="1"/>
    <x v="11"/>
    <s v="12/16/2020"/>
    <x v="2"/>
    <s v="81qY442wd"/>
    <x v="6"/>
    <x v="1"/>
    <x v="2"/>
    <x v="5"/>
    <x v="842"/>
  </r>
  <r>
    <x v="964"/>
    <x v="1"/>
    <x v="11"/>
    <s v="12/16/2020"/>
    <x v="0"/>
    <s v="26Po717ea"/>
    <x v="3"/>
    <x v="0"/>
    <x v="0"/>
    <x v="3"/>
    <x v="843"/>
  </r>
  <r>
    <x v="965"/>
    <x v="1"/>
    <x v="11"/>
    <s v="12/18/2020"/>
    <x v="2"/>
    <s v="64K7234ur"/>
    <x v="4"/>
    <x v="0"/>
    <x v="0"/>
    <x v="3"/>
    <x v="844"/>
  </r>
  <r>
    <x v="966"/>
    <x v="1"/>
    <x v="11"/>
    <s v="12/18/2020"/>
    <x v="59"/>
    <s v="84yw192xu"/>
    <x v="5"/>
    <x v="0"/>
    <x v="0"/>
    <x v="4"/>
    <x v="845"/>
  </r>
  <r>
    <x v="967"/>
    <x v="1"/>
    <x v="11"/>
    <s v="12/18/2020"/>
    <x v="115"/>
    <s v="83jt242vA"/>
    <x v="2"/>
    <x v="3"/>
    <x v="0"/>
    <x v="2"/>
    <x v="846"/>
  </r>
  <r>
    <x v="968"/>
    <x v="1"/>
    <x v="11"/>
    <s v="12/21/2020"/>
    <x v="1"/>
    <s v="54eD936bS"/>
    <x v="4"/>
    <x v="0"/>
    <x v="0"/>
    <x v="3"/>
    <x v="847"/>
  </r>
  <r>
    <x v="969"/>
    <x v="1"/>
    <x v="11"/>
    <s v="12/23/2020"/>
    <x v="5"/>
    <s v="78xf082gF"/>
    <x v="1"/>
    <x v="1"/>
    <x v="2"/>
    <x v="1"/>
    <x v="848"/>
  </r>
  <r>
    <x v="970"/>
    <x v="1"/>
    <x v="11"/>
    <s v="12/23/2020"/>
    <x v="5"/>
    <s v="756K364ug"/>
    <x v="7"/>
    <x v="0"/>
    <x v="0"/>
    <x v="1"/>
    <x v="849"/>
  </r>
  <r>
    <x v="971"/>
    <x v="1"/>
    <x v="11"/>
    <s v="12/26/2020"/>
    <x v="2"/>
    <s v="41H2433qQ"/>
    <x v="3"/>
    <x v="0"/>
    <x v="0"/>
    <x v="3"/>
    <x v="850"/>
  </r>
  <r>
    <x v="972"/>
    <x v="1"/>
    <x v="11"/>
    <s v="12/27/2020"/>
    <x v="5"/>
    <s v="32jf723qt"/>
    <x v="4"/>
    <x v="1"/>
    <x v="3"/>
    <x v="3"/>
    <x v="851"/>
  </r>
  <r>
    <x v="973"/>
    <x v="1"/>
    <x v="11"/>
    <s v="12/29/2020"/>
    <x v="2"/>
    <s v="31ZQ523uN"/>
    <x v="5"/>
    <x v="0"/>
    <x v="0"/>
    <x v="4"/>
    <x v="852"/>
  </r>
  <r>
    <x v="974"/>
    <x v="1"/>
    <x v="11"/>
    <s v="12/30/2020"/>
    <x v="5"/>
    <s v="36RG145d6"/>
    <x v="0"/>
    <x v="0"/>
    <x v="0"/>
    <x v="0"/>
    <x v="8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F6CBEB-EB17-8241-9CF8-FCE8ABE5814C}"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ate">
  <location ref="A3:C40" firstHeaderRow="0" firstDataRow="1" firstDataCol="1" rowPageCount="1" colPageCount="1"/>
  <pivotFields count="11">
    <pivotField showAll="0">
      <items count="976">
        <item x="515"/>
        <item x="568"/>
        <item x="972"/>
        <item x="122"/>
        <item x="206"/>
        <item x="720"/>
        <item x="286"/>
        <item x="275"/>
        <item x="724"/>
        <item x="962"/>
        <item x="7"/>
        <item x="387"/>
        <item x="424"/>
        <item x="113"/>
        <item x="738"/>
        <item x="14"/>
        <item x="852"/>
        <item x="356"/>
        <item x="315"/>
        <item x="845"/>
        <item x="22"/>
        <item x="531"/>
        <item x="691"/>
        <item x="415"/>
        <item x="79"/>
        <item x="35"/>
        <item x="335"/>
        <item x="196"/>
        <item x="944"/>
        <item x="901"/>
        <item x="49"/>
        <item x="965"/>
        <item x="285"/>
        <item x="320"/>
        <item x="783"/>
        <item x="412"/>
        <item x="155"/>
        <item x="842"/>
        <item x="402"/>
        <item x="672"/>
        <item x="596"/>
        <item x="311"/>
        <item x="851"/>
        <item x="129"/>
        <item x="909"/>
        <item x="432"/>
        <item x="754"/>
        <item x="292"/>
        <item x="803"/>
        <item x="644"/>
        <item x="229"/>
        <item x="16"/>
        <item x="101"/>
        <item x="617"/>
        <item x="577"/>
        <item x="742"/>
        <item x="62"/>
        <item x="465"/>
        <item x="187"/>
        <item x="374"/>
        <item x="770"/>
        <item x="567"/>
        <item x="758"/>
        <item x="271"/>
        <item x="238"/>
        <item x="804"/>
        <item x="207"/>
        <item x="670"/>
        <item x="549"/>
        <item x="395"/>
        <item x="446"/>
        <item x="268"/>
        <item x="661"/>
        <item x="837"/>
        <item x="535"/>
        <item x="445"/>
        <item x="697"/>
        <item x="479"/>
        <item x="780"/>
        <item x="328"/>
        <item x="673"/>
        <item x="656"/>
        <item x="279"/>
        <item x="331"/>
        <item x="172"/>
        <item x="178"/>
        <item x="811"/>
        <item x="553"/>
        <item x="767"/>
        <item x="921"/>
        <item x="329"/>
        <item x="583"/>
        <item x="822"/>
        <item x="898"/>
        <item x="580"/>
        <item x="572"/>
        <item x="908"/>
        <item x="240"/>
        <item x="411"/>
        <item x="957"/>
        <item x="408"/>
        <item x="143"/>
        <item x="53"/>
        <item x="641"/>
        <item x="878"/>
        <item x="703"/>
        <item x="84"/>
        <item x="289"/>
        <item x="902"/>
        <item x="597"/>
        <item x="135"/>
        <item x="362"/>
        <item x="1"/>
        <item x="546"/>
        <item x="139"/>
        <item x="28"/>
        <item x="92"/>
        <item x="310"/>
        <item x="850"/>
        <item x="163"/>
        <item x="103"/>
        <item x="824"/>
        <item x="150"/>
        <item x="613"/>
        <item x="876"/>
        <item x="77"/>
        <item x="208"/>
        <item x="559"/>
        <item x="862"/>
        <item x="37"/>
        <item x="458"/>
        <item x="633"/>
        <item x="857"/>
        <item x="606"/>
        <item x="627"/>
        <item x="809"/>
        <item x="507"/>
        <item x="514"/>
        <item x="714"/>
        <item x="752"/>
        <item x="470"/>
        <item x="700"/>
        <item x="425"/>
        <item x="226"/>
        <item x="186"/>
        <item x="715"/>
        <item x="726"/>
        <item x="906"/>
        <item x="536"/>
        <item x="169"/>
        <item x="695"/>
        <item x="75"/>
        <item x="855"/>
        <item x="281"/>
        <item x="119"/>
        <item x="38"/>
        <item x="337"/>
        <item x="506"/>
        <item x="452"/>
        <item x="707"/>
        <item x="80"/>
        <item x="371"/>
        <item x="674"/>
        <item x="900"/>
        <item x="86"/>
        <item x="175"/>
        <item x="745"/>
        <item x="774"/>
        <item x="784"/>
        <item x="808"/>
        <item x="892"/>
        <item x="179"/>
        <item x="655"/>
        <item x="361"/>
        <item x="579"/>
        <item x="265"/>
        <item x="529"/>
        <item x="734"/>
        <item x="15"/>
        <item x="69"/>
        <item x="23"/>
        <item x="296"/>
        <item x="511"/>
        <item x="810"/>
        <item x="403"/>
        <item x="437"/>
        <item x="575"/>
        <item x="528"/>
        <item x="313"/>
        <item x="939"/>
        <item x="288"/>
        <item x="325"/>
        <item x="794"/>
        <item x="258"/>
        <item x="277"/>
        <item x="464"/>
        <item x="543"/>
        <item x="509"/>
        <item x="899"/>
        <item x="788"/>
        <item x="221"/>
        <item x="359"/>
        <item x="827"/>
        <item x="551"/>
        <item x="554"/>
        <item x="532"/>
        <item x="706"/>
        <item x="598"/>
        <item x="459"/>
        <item x="903"/>
        <item x="413"/>
        <item x="116"/>
        <item x="890"/>
        <item x="626"/>
        <item x="616"/>
        <item x="526"/>
        <item x="416"/>
        <item x="239"/>
        <item x="252"/>
        <item x="58"/>
        <item x="723"/>
        <item x="435"/>
        <item x="166"/>
        <item x="785"/>
        <item x="516"/>
        <item x="200"/>
        <item x="843"/>
        <item x="888"/>
        <item x="347"/>
        <item x="345"/>
        <item x="420"/>
        <item x="571"/>
        <item x="846"/>
        <item x="294"/>
        <item x="323"/>
        <item x="118"/>
        <item x="897"/>
        <item x="82"/>
        <item x="149"/>
        <item x="72"/>
        <item x="865"/>
        <item x="293"/>
        <item x="259"/>
        <item x="548"/>
        <item x="728"/>
        <item x="912"/>
        <item x="634"/>
        <item x="969"/>
        <item x="679"/>
        <item x="722"/>
        <item x="471"/>
        <item x="467"/>
        <item x="309"/>
        <item x="47"/>
        <item x="264"/>
        <item x="426"/>
        <item x="78"/>
        <item x="390"/>
        <item x="589"/>
        <item x="148"/>
        <item x="466"/>
        <item x="687"/>
        <item x="168"/>
        <item x="317"/>
        <item x="763"/>
        <item x="405"/>
        <item x="544"/>
        <item x="304"/>
        <item x="10"/>
        <item x="287"/>
        <item x="924"/>
        <item x="762"/>
        <item x="26"/>
        <item x="974"/>
        <item x="156"/>
        <item x="312"/>
        <item x="841"/>
        <item x="943"/>
        <item x="254"/>
        <item x="657"/>
        <item x="818"/>
        <item x="230"/>
        <item x="32"/>
        <item x="786"/>
        <item x="566"/>
        <item x="573"/>
        <item x="749"/>
        <item x="748"/>
        <item x="702"/>
        <item x="926"/>
        <item x="146"/>
        <item x="805"/>
        <item x="739"/>
        <item x="400"/>
        <item x="493"/>
        <item x="690"/>
        <item x="216"/>
        <item x="923"/>
        <item x="95"/>
        <item x="730"/>
        <item x="40"/>
        <item x="198"/>
        <item x="636"/>
        <item x="177"/>
        <item x="74"/>
        <item x="601"/>
        <item x="807"/>
        <item x="428"/>
        <item x="759"/>
        <item x="50"/>
        <item x="952"/>
        <item x="678"/>
        <item x="530"/>
        <item x="600"/>
        <item x="34"/>
        <item x="378"/>
        <item x="922"/>
        <item x="181"/>
        <item x="867"/>
        <item x="680"/>
        <item x="336"/>
        <item x="151"/>
        <item x="319"/>
        <item x="249"/>
        <item x="880"/>
        <item x="85"/>
        <item x="126"/>
        <item x="87"/>
        <item x="498"/>
        <item x="120"/>
        <item x="469"/>
        <item x="895"/>
        <item x="33"/>
        <item x="59"/>
        <item x="708"/>
        <item x="232"/>
        <item x="590"/>
        <item x="138"/>
        <item x="919"/>
        <item x="512"/>
        <item x="456"/>
        <item x="398"/>
        <item x="486"/>
        <item x="191"/>
        <item x="609"/>
        <item x="89"/>
        <item x="887"/>
        <item x="648"/>
        <item x="653"/>
        <item x="11"/>
        <item x="871"/>
        <item x="81"/>
        <item x="564"/>
        <item x="743"/>
        <item x="792"/>
        <item x="4"/>
        <item x="364"/>
        <item x="490"/>
        <item x="162"/>
        <item x="694"/>
        <item x="768"/>
        <item x="914"/>
        <item x="385"/>
        <item x="478"/>
        <item x="716"/>
        <item x="0"/>
        <item x="370"/>
        <item x="228"/>
        <item x="461"/>
        <item x="642"/>
        <item x="881"/>
        <item x="956"/>
        <item x="450"/>
        <item x="858"/>
        <item x="481"/>
        <item x="750"/>
        <item x="760"/>
        <item x="727"/>
        <item x="174"/>
        <item x="854"/>
        <item x="243"/>
        <item x="771"/>
        <item x="654"/>
        <item x="427"/>
        <item x="839"/>
        <item x="31"/>
        <item x="212"/>
        <item x="389"/>
        <item x="267"/>
        <item x="409"/>
        <item x="593"/>
        <item x="284"/>
        <item x="145"/>
        <item x="282"/>
        <item x="698"/>
        <item x="251"/>
        <item x="958"/>
        <item x="351"/>
        <item x="483"/>
        <item x="205"/>
        <item x="623"/>
        <item x="105"/>
        <item x="776"/>
        <item x="410"/>
        <item x="45"/>
        <item x="41"/>
        <item x="43"/>
        <item x="578"/>
        <item x="640"/>
        <item x="605"/>
        <item x="894"/>
        <item x="586"/>
        <item x="396"/>
        <item x="94"/>
        <item x="781"/>
        <item x="955"/>
        <item x="800"/>
        <item x="210"/>
        <item x="330"/>
        <item x="6"/>
        <item x="574"/>
        <item x="764"/>
        <item x="692"/>
        <item x="501"/>
        <item x="873"/>
        <item x="237"/>
        <item x="379"/>
        <item x="131"/>
        <item x="441"/>
        <item x="421"/>
        <item x="102"/>
        <item x="744"/>
        <item x="363"/>
        <item x="414"/>
        <item x="513"/>
        <item x="419"/>
        <item x="340"/>
        <item x="299"/>
        <item x="539"/>
        <item x="480"/>
        <item x="306"/>
        <item x="55"/>
        <item x="904"/>
        <item x="256"/>
        <item x="816"/>
        <item x="142"/>
        <item x="611"/>
        <item x="88"/>
        <item x="436"/>
        <item x="916"/>
        <item x="183"/>
        <item x="406"/>
        <item x="677"/>
        <item x="967"/>
        <item x="388"/>
        <item x="584"/>
        <item x="354"/>
        <item x="933"/>
        <item x="407"/>
        <item x="343"/>
        <item x="423"/>
        <item x="199"/>
        <item x="451"/>
        <item x="927"/>
        <item x="796"/>
        <item x="522"/>
        <item x="159"/>
        <item x="610"/>
        <item x="454"/>
        <item x="127"/>
        <item x="875"/>
        <item x="5"/>
        <item x="463"/>
        <item x="262"/>
        <item x="799"/>
        <item x="650"/>
        <item x="70"/>
        <item x="885"/>
        <item x="250"/>
        <item x="393"/>
        <item x="592"/>
        <item x="911"/>
        <item x="945"/>
        <item x="806"/>
        <item x="893"/>
        <item x="777"/>
        <item x="225"/>
        <item x="964"/>
        <item x="582"/>
        <item x="109"/>
        <item x="931"/>
        <item x="455"/>
        <item x="333"/>
        <item x="352"/>
        <item x="555"/>
        <item x="505"/>
        <item x="97"/>
        <item x="635"/>
        <item x="791"/>
        <item x="171"/>
        <item x="305"/>
        <item x="960"/>
        <item x="308"/>
        <item x="541"/>
        <item x="789"/>
        <item x="594"/>
        <item x="65"/>
        <item x="386"/>
        <item x="603"/>
        <item x="25"/>
        <item x="949"/>
        <item x="157"/>
        <item x="301"/>
        <item x="836"/>
        <item x="24"/>
        <item x="717"/>
        <item x="176"/>
        <item x="147"/>
        <item x="488"/>
        <item x="970"/>
        <item x="158"/>
        <item x="270"/>
        <item x="518"/>
        <item x="756"/>
        <item x="935"/>
        <item x="381"/>
        <item x="527"/>
        <item x="201"/>
        <item x="934"/>
        <item x="123"/>
        <item x="141"/>
        <item x="291"/>
        <item x="197"/>
        <item x="664"/>
        <item x="71"/>
        <item x="797"/>
        <item x="685"/>
        <item x="599"/>
        <item x="973"/>
        <item x="375"/>
        <item x="889"/>
        <item x="349"/>
        <item x="263"/>
        <item x="56"/>
        <item x="779"/>
        <item x="422"/>
        <item x="373"/>
        <item x="324"/>
        <item x="872"/>
        <item x="832"/>
        <item x="928"/>
        <item x="272"/>
        <item x="729"/>
        <item x="36"/>
        <item x="732"/>
        <item x="241"/>
        <item x="365"/>
        <item x="835"/>
        <item x="193"/>
        <item x="886"/>
        <item x="153"/>
        <item x="449"/>
        <item x="434"/>
        <item x="557"/>
        <item x="925"/>
        <item x="751"/>
        <item x="485"/>
        <item x="632"/>
        <item x="302"/>
        <item x="645"/>
        <item x="489"/>
        <item x="581"/>
        <item x="367"/>
        <item x="442"/>
        <item x="439"/>
        <item x="391"/>
        <item x="133"/>
        <item x="936"/>
        <item x="913"/>
        <item x="671"/>
        <item x="521"/>
        <item x="621"/>
        <item x="152"/>
        <item x="795"/>
        <item x="713"/>
        <item x="211"/>
        <item x="682"/>
        <item x="948"/>
        <item x="968"/>
        <item x="482"/>
        <item x="769"/>
        <item x="223"/>
        <item x="790"/>
        <item x="619"/>
        <item x="429"/>
        <item x="167"/>
        <item x="392"/>
        <item x="182"/>
        <item x="643"/>
        <item x="76"/>
        <item x="684"/>
        <item x="247"/>
        <item x="863"/>
        <item x="218"/>
        <item x="67"/>
        <item x="741"/>
        <item x="517"/>
        <item x="472"/>
        <item x="117"/>
        <item x="231"/>
        <item x="588"/>
        <item x="525"/>
        <item x="961"/>
        <item x="615"/>
        <item x="112"/>
        <item x="538"/>
        <item x="686"/>
        <item x="951"/>
        <item x="235"/>
        <item x="21"/>
        <item x="164"/>
        <item x="278"/>
        <item x="624"/>
        <item x="620"/>
        <item x="533"/>
        <item x="861"/>
        <item x="879"/>
        <item x="242"/>
        <item x="693"/>
        <item x="245"/>
        <item x="195"/>
        <item x="104"/>
        <item x="665"/>
        <item x="542"/>
        <item x="322"/>
        <item x="17"/>
        <item x="718"/>
        <item x="473"/>
        <item x="274"/>
        <item x="209"/>
        <item x="8"/>
        <item x="338"/>
        <item x="639"/>
        <item x="134"/>
        <item x="629"/>
        <item x="303"/>
        <item x="614"/>
        <item x="188"/>
        <item x="838"/>
        <item x="669"/>
        <item x="524"/>
        <item x="910"/>
        <item x="721"/>
        <item x="220"/>
        <item x="840"/>
        <item x="587"/>
        <item x="683"/>
        <item x="114"/>
        <item x="115"/>
        <item x="963"/>
        <item x="733"/>
        <item x="547"/>
        <item x="696"/>
        <item x="44"/>
        <item x="699"/>
        <item x="502"/>
        <item x="663"/>
        <item x="675"/>
        <item x="57"/>
        <item x="132"/>
        <item x="453"/>
        <item x="468"/>
        <item x="585"/>
        <item x="170"/>
        <item x="91"/>
        <item x="366"/>
        <item x="658"/>
        <item x="295"/>
        <item x="778"/>
        <item x="565"/>
        <item x="602"/>
        <item x="417"/>
        <item x="368"/>
        <item x="819"/>
        <item x="537"/>
        <item x="377"/>
        <item x="612"/>
        <item x="52"/>
        <item x="90"/>
        <item x="283"/>
        <item x="495"/>
        <item x="190"/>
        <item x="618"/>
        <item x="937"/>
        <item x="192"/>
        <item x="448"/>
        <item x="915"/>
        <item x="519"/>
        <item x="460"/>
        <item x="625"/>
        <item x="384"/>
        <item x="462"/>
        <item x="859"/>
        <item x="813"/>
        <item x="401"/>
        <item x="184"/>
        <item x="246"/>
        <item x="318"/>
        <item x="3"/>
        <item x="558"/>
        <item x="812"/>
        <item x="165"/>
        <item x="856"/>
        <item x="775"/>
        <item x="51"/>
        <item x="316"/>
        <item x="918"/>
        <item x="954"/>
        <item x="740"/>
        <item x="688"/>
        <item x="224"/>
        <item x="144"/>
        <item x="341"/>
        <item x="504"/>
        <item x="753"/>
        <item x="121"/>
        <item x="746"/>
        <item x="874"/>
        <item x="591"/>
        <item x="787"/>
        <item x="766"/>
        <item x="829"/>
        <item x="260"/>
        <item x="83"/>
        <item x="185"/>
        <item x="500"/>
        <item x="938"/>
        <item x="298"/>
        <item x="2"/>
        <item x="701"/>
        <item x="321"/>
        <item x="219"/>
        <item x="630"/>
        <item x="128"/>
        <item x="394"/>
        <item x="659"/>
        <item x="444"/>
        <item x="358"/>
        <item x="710"/>
        <item x="966"/>
        <item x="350"/>
        <item x="217"/>
        <item x="747"/>
        <item x="849"/>
        <item x="418"/>
        <item x="705"/>
        <item x="941"/>
        <item x="346"/>
        <item x="106"/>
        <item x="563"/>
        <item x="430"/>
        <item x="66"/>
        <item x="124"/>
        <item x="622"/>
        <item x="54"/>
        <item x="111"/>
        <item x="765"/>
        <item x="802"/>
        <item x="227"/>
        <item x="404"/>
        <item x="719"/>
        <item x="499"/>
        <item x="475"/>
        <item x="234"/>
        <item x="817"/>
        <item x="107"/>
        <item x="332"/>
        <item x="831"/>
        <item x="353"/>
        <item x="137"/>
        <item x="649"/>
        <item x="440"/>
        <item x="652"/>
        <item x="864"/>
        <item x="825"/>
        <item x="140"/>
        <item x="637"/>
        <item x="360"/>
        <item x="154"/>
        <item x="96"/>
        <item x="556"/>
        <item x="397"/>
        <item x="244"/>
        <item x="860"/>
        <item x="357"/>
        <item x="562"/>
        <item x="870"/>
        <item x="125"/>
        <item x="608"/>
        <item x="907"/>
        <item x="534"/>
        <item x="269"/>
        <item x="484"/>
        <item x="755"/>
        <item x="844"/>
        <item x="848"/>
        <item x="214"/>
        <item x="203"/>
        <item x="342"/>
        <item x="327"/>
        <item x="798"/>
        <item x="503"/>
        <item x="160"/>
        <item x="48"/>
        <item x="73"/>
        <item x="604"/>
        <item x="382"/>
        <item x="307"/>
        <item x="457"/>
        <item x="99"/>
        <item x="737"/>
        <item x="662"/>
        <item x="905"/>
        <item x="929"/>
        <item x="942"/>
        <item x="334"/>
        <item x="947"/>
        <item x="896"/>
        <item x="761"/>
        <item x="676"/>
        <item x="399"/>
        <item x="189"/>
        <item x="314"/>
        <item x="712"/>
        <item x="508"/>
        <item x="194"/>
        <item x="869"/>
        <item x="930"/>
        <item x="487"/>
        <item x="61"/>
        <item x="772"/>
        <item x="213"/>
        <item x="60"/>
        <item x="847"/>
        <item x="959"/>
        <item x="180"/>
        <item x="280"/>
        <item x="820"/>
        <item x="339"/>
        <item x="348"/>
        <item x="222"/>
        <item x="932"/>
        <item x="20"/>
        <item x="510"/>
        <item x="884"/>
        <item x="261"/>
        <item x="711"/>
        <item x="560"/>
        <item x="917"/>
        <item x="438"/>
        <item x="877"/>
        <item x="545"/>
        <item x="950"/>
        <item x="757"/>
        <item x="815"/>
        <item x="523"/>
        <item x="108"/>
        <item x="204"/>
        <item x="273"/>
        <item x="830"/>
        <item x="136"/>
        <item x="782"/>
        <item x="326"/>
        <item x="12"/>
        <item x="255"/>
        <item x="497"/>
        <item x="202"/>
        <item x="248"/>
        <item x="477"/>
        <item x="100"/>
        <item x="735"/>
        <item x="883"/>
        <item x="496"/>
        <item x="300"/>
        <item x="290"/>
        <item x="42"/>
        <item x="276"/>
        <item x="631"/>
        <item x="660"/>
        <item x="647"/>
        <item x="666"/>
        <item x="773"/>
        <item x="552"/>
        <item x="569"/>
        <item x="821"/>
        <item x="46"/>
        <item x="93"/>
        <item x="668"/>
        <item x="823"/>
        <item x="491"/>
        <item x="372"/>
        <item x="971"/>
        <item x="882"/>
        <item x="540"/>
        <item x="704"/>
        <item x="731"/>
        <item x="98"/>
        <item x="826"/>
        <item x="9"/>
        <item x="253"/>
        <item x="793"/>
        <item x="39"/>
        <item x="801"/>
        <item x="725"/>
        <item x="834"/>
        <item x="447"/>
        <item x="494"/>
        <item x="27"/>
        <item x="215"/>
        <item x="257"/>
        <item x="369"/>
        <item x="667"/>
        <item x="638"/>
        <item x="161"/>
        <item x="236"/>
        <item x="866"/>
        <item x="628"/>
        <item x="376"/>
        <item x="431"/>
        <item x="946"/>
        <item x="433"/>
        <item x="64"/>
        <item x="110"/>
        <item x="476"/>
        <item x="709"/>
        <item x="19"/>
        <item x="383"/>
        <item x="940"/>
        <item x="868"/>
        <item x="828"/>
        <item x="853"/>
        <item x="595"/>
        <item x="266"/>
        <item x="13"/>
        <item x="646"/>
        <item x="492"/>
        <item x="550"/>
        <item x="953"/>
        <item x="576"/>
        <item x="297"/>
        <item x="68"/>
        <item x="29"/>
        <item x="63"/>
        <item x="520"/>
        <item x="570"/>
        <item x="443"/>
        <item x="833"/>
        <item x="920"/>
        <item x="689"/>
        <item x="814"/>
        <item x="651"/>
        <item x="355"/>
        <item x="130"/>
        <item x="474"/>
        <item x="173"/>
        <item x="18"/>
        <item x="607"/>
        <item x="344"/>
        <item x="736"/>
        <item x="30"/>
        <item x="561"/>
        <item x="891"/>
        <item x="233"/>
        <item x="380"/>
        <item x="681"/>
        <item t="default"/>
      </items>
    </pivotField>
    <pivotField axis="axisRow" showAll="0">
      <items count="3">
        <item x="0"/>
        <item x="1"/>
        <item t="default"/>
      </items>
    </pivotField>
    <pivotField axis="axisRow" showAll="0">
      <items count="13">
        <item x="0"/>
        <item x="1"/>
        <item x="2"/>
        <item x="3"/>
        <item x="4"/>
        <item x="5"/>
        <item x="6"/>
        <item x="7"/>
        <item x="8"/>
        <item x="9"/>
        <item x="10"/>
        <item x="11"/>
        <item t="default"/>
      </items>
    </pivotField>
    <pivotField showAll="0"/>
    <pivotField showAll="0"/>
    <pivotField showAll="0"/>
    <pivotField axis="axisPage" showAll="0">
      <items count="9">
        <item x="7"/>
        <item x="2"/>
        <item x="0"/>
        <item x="1"/>
        <item x="4"/>
        <item x="5"/>
        <item x="6"/>
        <item x="3"/>
        <item t="default"/>
      </items>
    </pivotField>
    <pivotField showAll="0"/>
    <pivotField showAll="0"/>
    <pivotField showAll="0">
      <items count="7">
        <item x="4"/>
        <item x="1"/>
        <item x="0"/>
        <item x="2"/>
        <item x="5"/>
        <item x="3"/>
        <item t="default"/>
      </items>
    </pivotField>
    <pivotField dataField="1" showAll="0">
      <items count="855">
        <item x="749"/>
        <item x="93"/>
        <item x="308"/>
        <item x="845"/>
        <item x="287"/>
        <item x="837"/>
        <item x="538"/>
        <item x="67"/>
        <item x="724"/>
        <item x="620"/>
        <item x="199"/>
        <item x="739"/>
        <item x="520"/>
        <item x="138"/>
        <item x="127"/>
        <item x="503"/>
        <item x="656"/>
        <item x="511"/>
        <item x="560"/>
        <item x="164"/>
        <item x="806"/>
        <item x="793"/>
        <item x="773"/>
        <item x="247"/>
        <item x="398"/>
        <item x="353"/>
        <item x="507"/>
        <item x="55"/>
        <item x="243"/>
        <item x="263"/>
        <item x="295"/>
        <item x="242"/>
        <item x="166"/>
        <item x="481"/>
        <item x="16"/>
        <item x="375"/>
        <item x="771"/>
        <item x="80"/>
        <item x="790"/>
        <item x="94"/>
        <item x="648"/>
        <item x="320"/>
        <item x="756"/>
        <item x="183"/>
        <item x="281"/>
        <item x="173"/>
        <item x="181"/>
        <item x="706"/>
        <item x="816"/>
        <item x="814"/>
        <item x="621"/>
        <item x="487"/>
        <item x="240"/>
        <item x="702"/>
        <item x="145"/>
        <item x="445"/>
        <item x="282"/>
        <item x="718"/>
        <item x="603"/>
        <item x="691"/>
        <item x="31"/>
        <item x="191"/>
        <item x="227"/>
        <item x="682"/>
        <item x="345"/>
        <item x="85"/>
        <item x="244"/>
        <item x="74"/>
        <item x="705"/>
        <item x="551"/>
        <item x="533"/>
        <item x="583"/>
        <item x="75"/>
        <item x="261"/>
        <item x="383"/>
        <item x="434"/>
        <item x="424"/>
        <item x="64"/>
        <item x="515"/>
        <item x="684"/>
        <item x="443"/>
        <item x="123"/>
        <item x="303"/>
        <item x="332"/>
        <item x="171"/>
        <item x="622"/>
        <item x="847"/>
        <item x="403"/>
        <item x="644"/>
        <item x="100"/>
        <item x="304"/>
        <item x="170"/>
        <item x="205"/>
        <item x="571"/>
        <item x="379"/>
        <item x="176"/>
        <item x="775"/>
        <item x="641"/>
        <item x="36"/>
        <item x="330"/>
        <item x="283"/>
        <item x="161"/>
        <item x="565"/>
        <item x="23"/>
        <item x="156"/>
        <item x="596"/>
        <item x="624"/>
        <item x="577"/>
        <item x="595"/>
        <item x="646"/>
        <item x="613"/>
        <item x="681"/>
        <item x="59"/>
        <item x="293"/>
        <item x="221"/>
        <item x="81"/>
        <item x="17"/>
        <item x="598"/>
        <item x="754"/>
        <item x="475"/>
        <item x="276"/>
        <item x="297"/>
        <item x="119"/>
        <item x="307"/>
        <item x="601"/>
        <item x="254"/>
        <item x="529"/>
        <item x="400"/>
        <item x="8"/>
        <item x="172"/>
        <item x="232"/>
        <item x="625"/>
        <item x="57"/>
        <item x="720"/>
        <item x="196"/>
        <item x="760"/>
        <item x="714"/>
        <item x="504"/>
        <item x="480"/>
        <item x="143"/>
        <item x="323"/>
        <item x="544"/>
        <item x="14"/>
        <item x="347"/>
        <item x="530"/>
        <item x="521"/>
        <item x="251"/>
        <item x="319"/>
        <item x="813"/>
        <item x="68"/>
        <item x="661"/>
        <item x="496"/>
        <item x="542"/>
        <item x="567"/>
        <item x="535"/>
        <item x="615"/>
        <item x="112"/>
        <item x="534"/>
        <item x="188"/>
        <item x="96"/>
        <item x="662"/>
        <item x="629"/>
        <item x="694"/>
        <item x="636"/>
        <item x="491"/>
        <item x="492"/>
        <item x="305"/>
        <item x="821"/>
        <item x="312"/>
        <item x="187"/>
        <item x="124"/>
        <item x="808"/>
        <item x="43"/>
        <item x="678"/>
        <item x="26"/>
        <item x="537"/>
        <item x="317"/>
        <item x="207"/>
        <item x="671"/>
        <item x="709"/>
        <item x="101"/>
        <item x="198"/>
        <item x="226"/>
        <item x="321"/>
        <item x="667"/>
        <item x="210"/>
        <item x="326"/>
        <item x="406"/>
        <item x="631"/>
        <item x="378"/>
        <item x="467"/>
        <item x="141"/>
        <item x="45"/>
        <item x="46"/>
        <item x="175"/>
        <item x="377"/>
        <item x="593"/>
        <item x="664"/>
        <item x="212"/>
        <item x="597"/>
        <item x="58"/>
        <item x="791"/>
        <item x="122"/>
        <item x="142"/>
        <item x="792"/>
        <item x="9"/>
        <item x="111"/>
        <item x="246"/>
        <item x="616"/>
        <item x="721"/>
        <item x="572"/>
        <item x="99"/>
        <item x="473"/>
        <item x="610"/>
        <item x="779"/>
        <item x="686"/>
        <item x="362"/>
        <item x="311"/>
        <item x="585"/>
        <item x="725"/>
        <item x="522"/>
        <item x="820"/>
        <item x="423"/>
        <item x="189"/>
        <item x="211"/>
        <item x="643"/>
        <item x="608"/>
        <item x="299"/>
        <item x="579"/>
        <item x="302"/>
        <item x="607"/>
        <item x="463"/>
        <item x="505"/>
        <item x="78"/>
        <item x="580"/>
        <item x="518"/>
        <item x="653"/>
        <item x="54"/>
        <item x="510"/>
        <item x="752"/>
        <item x="265"/>
        <item x="581"/>
        <item x="358"/>
        <item x="62"/>
        <item x="310"/>
        <item x="690"/>
        <item x="433"/>
        <item x="606"/>
        <item x="828"/>
        <item x="195"/>
        <item x="707"/>
        <item x="546"/>
        <item x="241"/>
        <item x="609"/>
        <item x="479"/>
        <item x="215"/>
        <item x="98"/>
        <item x="594"/>
        <item x="685"/>
        <item x="633"/>
        <item x="405"/>
        <item x="699"/>
        <item x="38"/>
        <item x="688"/>
        <item x="451"/>
        <item x="148"/>
        <item x="600"/>
        <item x="151"/>
        <item x="174"/>
        <item x="669"/>
        <item x="268"/>
        <item x="228"/>
        <item x="6"/>
        <item x="420"/>
        <item x="722"/>
        <item x="404"/>
        <item x="796"/>
        <item x="524"/>
        <item x="253"/>
        <item x="757"/>
        <item x="53"/>
        <item x="236"/>
        <item x="642"/>
        <item x="764"/>
        <item x="471"/>
        <item x="149"/>
        <item x="611"/>
        <item x="69"/>
        <item x="717"/>
        <item x="755"/>
        <item x="708"/>
        <item x="412"/>
        <item x="50"/>
        <item x="798"/>
        <item x="410"/>
        <item x="415"/>
        <item x="436"/>
        <item x="296"/>
        <item x="272"/>
        <item x="655"/>
        <item x="131"/>
        <item x="462"/>
        <item x="429"/>
        <item x="587"/>
        <item x="787"/>
        <item x="428"/>
        <item x="432"/>
        <item x="852"/>
        <item x="259"/>
        <item x="465"/>
        <item x="110"/>
        <item x="104"/>
        <item x="397"/>
        <item x="802"/>
        <item x="772"/>
        <item x="334"/>
        <item x="361"/>
        <item x="630"/>
        <item x="747"/>
        <item x="47"/>
        <item x="758"/>
        <item x="0"/>
        <item x="386"/>
        <item x="649"/>
        <item x="549"/>
        <item x="65"/>
        <item x="106"/>
        <item x="102"/>
        <item x="185"/>
        <item x="663"/>
        <item x="231"/>
        <item x="767"/>
        <item x="385"/>
        <item x="470"/>
        <item x="222"/>
        <item x="508"/>
        <item x="727"/>
        <item x="552"/>
        <item x="130"/>
        <item x="239"/>
        <item x="545"/>
        <item x="113"/>
        <item x="3"/>
        <item x="392"/>
        <item x="184"/>
        <item x="627"/>
        <item x="339"/>
        <item x="759"/>
        <item x="373"/>
        <item x="776"/>
        <item x="848"/>
        <item x="564"/>
        <item x="390"/>
        <item x="336"/>
        <item x="730"/>
        <item x="788"/>
        <item x="838"/>
        <item x="444"/>
        <item x="193"/>
        <item x="370"/>
        <item x="333"/>
        <item x="223"/>
        <item x="605"/>
        <item x="733"/>
        <item x="217"/>
        <item x="206"/>
        <item x="92"/>
        <item x="728"/>
        <item x="197"/>
        <item x="527"/>
        <item x="650"/>
        <item x="810"/>
        <item x="435"/>
        <item x="768"/>
        <item x="803"/>
        <item x="129"/>
        <item x="270"/>
        <item x="284"/>
        <item x="86"/>
        <item x="744"/>
        <item x="548"/>
        <item x="13"/>
        <item x="49"/>
        <item x="582"/>
        <item x="704"/>
        <item x="391"/>
        <item x="703"/>
        <item x="437"/>
        <item x="417"/>
        <item x="146"/>
        <item x="501"/>
        <item x="517"/>
        <item x="831"/>
        <item x="541"/>
        <item x="15"/>
        <item x="846"/>
        <item x="275"/>
        <item x="220"/>
        <item x="761"/>
        <item x="809"/>
        <item x="260"/>
        <item x="27"/>
        <item x="103"/>
        <item x="343"/>
        <item x="839"/>
        <item x="144"/>
        <item x="835"/>
        <item x="402"/>
        <item x="591"/>
        <item x="56"/>
        <item x="291"/>
        <item x="419"/>
        <item x="781"/>
        <item x="751"/>
        <item x="351"/>
        <item x="63"/>
        <item x="425"/>
        <item x="769"/>
        <item x="836"/>
        <item x="489"/>
        <item x="301"/>
        <item x="399"/>
        <item x="262"/>
        <item x="394"/>
        <item x="337"/>
        <item x="559"/>
        <item x="4"/>
        <item x="731"/>
        <item x="561"/>
        <item x="543"/>
        <item x="365"/>
        <item x="853"/>
        <item x="712"/>
        <item x="135"/>
        <item x="700"/>
        <item x="329"/>
        <item x="844"/>
        <item x="325"/>
        <item x="39"/>
        <item x="735"/>
        <item x="783"/>
        <item x="670"/>
        <item x="554"/>
        <item x="563"/>
        <item x="557"/>
        <item x="488"/>
        <item x="114"/>
        <item x="52"/>
        <item x="309"/>
        <item x="408"/>
        <item x="474"/>
        <item x="784"/>
        <item x="384"/>
        <item x="376"/>
        <item x="695"/>
        <item x="294"/>
        <item x="780"/>
        <item x="676"/>
        <item x="638"/>
        <item x="562"/>
        <item x="525"/>
        <item x="455"/>
        <item x="290"/>
        <item x="826"/>
        <item x="763"/>
        <item x="506"/>
        <item x="335"/>
        <item x="782"/>
        <item x="342"/>
        <item x="177"/>
        <item x="558"/>
        <item x="97"/>
        <item x="426"/>
        <item x="493"/>
        <item x="634"/>
        <item x="673"/>
        <item x="786"/>
        <item x="356"/>
        <item x="765"/>
        <item x="341"/>
        <item x="736"/>
        <item x="459"/>
        <item x="812"/>
        <item x="128"/>
        <item x="77"/>
        <item x="575"/>
        <item x="672"/>
        <item x="698"/>
        <item x="11"/>
        <item x="194"/>
        <item x="441"/>
        <item x="449"/>
        <item x="472"/>
        <item x="466"/>
        <item x="409"/>
        <item x="753"/>
        <item x="555"/>
        <item x="658"/>
        <item x="590"/>
        <item x="446"/>
        <item x="401"/>
        <item x="486"/>
        <item x="586"/>
        <item x="274"/>
        <item x="450"/>
        <item x="801"/>
        <item x="516"/>
        <item x="25"/>
        <item x="354"/>
        <item x="372"/>
        <item x="396"/>
        <item x="482"/>
        <item x="393"/>
        <item x="381"/>
        <item x="107"/>
        <item x="569"/>
        <item x="693"/>
        <item x="476"/>
        <item x="457"/>
        <item x="60"/>
        <item x="639"/>
        <item x="368"/>
        <item x="61"/>
        <item x="741"/>
        <item x="285"/>
        <item x="48"/>
        <item x="269"/>
        <item x="531"/>
        <item x="76"/>
        <item x="498"/>
        <item x="91"/>
        <item x="374"/>
        <item x="696"/>
        <item x="618"/>
        <item x="126"/>
        <item x="719"/>
        <item x="190"/>
        <item x="830"/>
        <item x="578"/>
        <item x="237"/>
        <item x="249"/>
        <item x="456"/>
        <item x="680"/>
        <item x="152"/>
        <item x="344"/>
        <item x="90"/>
        <item x="418"/>
        <item x="523"/>
        <item x="169"/>
        <item x="160"/>
        <item x="584"/>
        <item x="654"/>
        <item x="750"/>
        <item x="602"/>
        <item x="346"/>
        <item x="774"/>
        <item x="502"/>
        <item x="162"/>
        <item x="136"/>
        <item x="331"/>
        <item x="168"/>
        <item x="218"/>
        <item x="147"/>
        <item x="485"/>
        <item x="497"/>
        <item x="33"/>
        <item x="357"/>
        <item x="632"/>
        <item x="832"/>
        <item x="298"/>
        <item x="340"/>
        <item x="431"/>
        <item x="371"/>
        <item x="264"/>
        <item x="850"/>
        <item x="216"/>
        <item x="716"/>
        <item x="387"/>
        <item x="369"/>
        <item x="617"/>
        <item x="674"/>
        <item x="273"/>
        <item x="833"/>
        <item x="553"/>
        <item x="70"/>
        <item x="570"/>
        <item x="468"/>
        <item x="651"/>
        <item x="29"/>
        <item x="117"/>
        <item x="109"/>
        <item x="150"/>
        <item x="640"/>
        <item x="805"/>
        <item x="726"/>
        <item x="745"/>
        <item x="647"/>
        <item x="154"/>
        <item x="623"/>
        <item x="614"/>
        <item x="460"/>
        <item x="292"/>
        <item x="115"/>
        <item x="818"/>
        <item x="746"/>
        <item x="626"/>
        <item x="576"/>
        <item x="277"/>
        <item x="350"/>
        <item x="180"/>
        <item x="829"/>
        <item x="327"/>
        <item x="697"/>
        <item x="224"/>
        <item x="79"/>
        <item x="692"/>
        <item x="665"/>
        <item x="421"/>
        <item x="89"/>
        <item x="116"/>
        <item x="574"/>
        <item x="442"/>
        <item x="512"/>
        <item x="851"/>
        <item x="666"/>
        <item x="827"/>
        <item x="687"/>
        <item x="132"/>
        <item x="37"/>
        <item x="349"/>
        <item x="762"/>
        <item x="245"/>
        <item x="219"/>
        <item x="679"/>
        <item x="448"/>
        <item x="82"/>
        <item x="612"/>
        <item x="414"/>
        <item x="461"/>
        <item x="324"/>
        <item x="454"/>
        <item x="322"/>
        <item x="738"/>
        <item x="494"/>
        <item x="359"/>
        <item x="84"/>
        <item x="599"/>
        <item x="20"/>
        <item x="823"/>
        <item x="490"/>
        <item x="777"/>
        <item x="21"/>
        <item x="701"/>
        <item x="811"/>
        <item x="73"/>
        <item x="256"/>
        <item x="478"/>
        <item x="477"/>
        <item x="267"/>
        <item x="51"/>
        <item x="440"/>
        <item x="258"/>
        <item x="314"/>
        <item x="388"/>
        <item x="71"/>
        <item x="140"/>
        <item x="167"/>
        <item x="645"/>
        <item x="40"/>
        <item x="652"/>
        <item x="248"/>
        <item x="137"/>
        <item x="528"/>
        <item x="286"/>
        <item x="208"/>
        <item x="514"/>
        <item x="843"/>
        <item x="804"/>
        <item x="182"/>
        <item x="550"/>
        <item x="316"/>
        <item x="35"/>
        <item x="108"/>
        <item x="306"/>
        <item x="413"/>
        <item x="723"/>
        <item x="513"/>
        <item x="125"/>
        <item x="24"/>
        <item x="30"/>
        <item x="660"/>
        <item x="44"/>
        <item x="280"/>
        <item x="464"/>
        <item x="729"/>
        <item x="824"/>
        <item x="360"/>
        <item x="675"/>
        <item x="422"/>
        <item x="66"/>
        <item x="539"/>
        <item x="452"/>
        <item x="18"/>
        <item x="683"/>
        <item x="366"/>
        <item x="121"/>
        <item x="689"/>
        <item x="234"/>
        <item x="799"/>
        <item x="807"/>
        <item x="200"/>
        <item x="427"/>
        <item x="573"/>
        <item x="734"/>
        <item x="797"/>
        <item x="604"/>
        <item x="637"/>
        <item x="201"/>
        <item x="458"/>
        <item x="743"/>
        <item x="28"/>
        <item x="509"/>
        <item x="364"/>
        <item x="203"/>
        <item x="83"/>
        <item x="794"/>
        <item x="250"/>
        <item x="395"/>
        <item x="592"/>
        <item x="22"/>
        <item x="556"/>
        <item x="834"/>
        <item x="795"/>
        <item x="355"/>
        <item x="713"/>
        <item x="737"/>
        <item x="163"/>
        <item x="815"/>
        <item x="255"/>
        <item x="252"/>
        <item x="300"/>
        <item x="41"/>
        <item x="677"/>
        <item x="120"/>
        <item x="547"/>
        <item x="95"/>
        <item x="711"/>
        <item x="659"/>
        <item x="209"/>
        <item x="628"/>
        <item x="352"/>
        <item x="841"/>
        <item x="192"/>
        <item x="159"/>
        <item x="2"/>
        <item x="202"/>
        <item x="153"/>
        <item x="447"/>
        <item x="72"/>
        <item x="229"/>
        <item x="770"/>
        <item x="214"/>
        <item x="278"/>
        <item x="469"/>
        <item x="842"/>
        <item x="279"/>
        <item x="800"/>
        <item x="495"/>
        <item x="165"/>
        <item x="328"/>
        <item x="318"/>
        <item x="1"/>
        <item x="668"/>
        <item x="10"/>
        <item x="526"/>
        <item x="766"/>
        <item x="315"/>
        <item x="568"/>
        <item x="34"/>
        <item x="439"/>
        <item x="748"/>
        <item x="453"/>
        <item x="822"/>
        <item x="785"/>
        <item x="840"/>
        <item x="742"/>
        <item x="7"/>
        <item x="380"/>
        <item x="532"/>
        <item x="588"/>
        <item x="483"/>
        <item x="500"/>
        <item x="179"/>
        <item x="540"/>
        <item x="186"/>
        <item x="230"/>
        <item x="235"/>
        <item x="87"/>
        <item x="407"/>
        <item x="411"/>
        <item x="363"/>
        <item x="416"/>
        <item x="819"/>
        <item x="257"/>
        <item x="389"/>
        <item x="825"/>
        <item x="19"/>
        <item x="158"/>
        <item x="118"/>
        <item x="635"/>
        <item x="817"/>
        <item x="238"/>
        <item x="133"/>
        <item x="499"/>
        <item x="233"/>
        <item x="213"/>
        <item x="139"/>
        <item x="5"/>
        <item x="157"/>
        <item x="32"/>
        <item x="204"/>
        <item x="484"/>
        <item x="12"/>
        <item x="732"/>
        <item x="849"/>
        <item x="367"/>
        <item x="778"/>
        <item x="288"/>
        <item x="789"/>
        <item x="225"/>
        <item x="519"/>
        <item x="134"/>
        <item x="566"/>
        <item x="536"/>
        <item x="313"/>
        <item x="715"/>
        <item x="348"/>
        <item x="266"/>
        <item x="657"/>
        <item x="589"/>
        <item x="42"/>
        <item x="105"/>
        <item x="740"/>
        <item x="178"/>
        <item x="155"/>
        <item x="619"/>
        <item x="289"/>
        <item x="338"/>
        <item x="88"/>
        <item x="271"/>
        <item x="430"/>
        <item x="382"/>
        <item x="710"/>
        <item x="438"/>
        <item t="default"/>
      </items>
    </pivotField>
  </pivotFields>
  <rowFields count="2">
    <field x="2"/>
    <field x="1"/>
  </rowFields>
  <rowItems count="37">
    <i>
      <x/>
    </i>
    <i r="1">
      <x/>
    </i>
    <i r="1">
      <x v="1"/>
    </i>
    <i>
      <x v="1"/>
    </i>
    <i r="1">
      <x/>
    </i>
    <i r="1">
      <x v="1"/>
    </i>
    <i>
      <x v="2"/>
    </i>
    <i r="1">
      <x/>
    </i>
    <i r="1">
      <x v="1"/>
    </i>
    <i>
      <x v="3"/>
    </i>
    <i r="1">
      <x/>
    </i>
    <i r="1">
      <x v="1"/>
    </i>
    <i>
      <x v="4"/>
    </i>
    <i r="1">
      <x/>
    </i>
    <i r="1">
      <x v="1"/>
    </i>
    <i>
      <x v="5"/>
    </i>
    <i r="1">
      <x/>
    </i>
    <i r="1">
      <x v="1"/>
    </i>
    <i>
      <x v="6"/>
    </i>
    <i r="1">
      <x/>
    </i>
    <i r="1">
      <x v="1"/>
    </i>
    <i>
      <x v="7"/>
    </i>
    <i r="1">
      <x/>
    </i>
    <i r="1">
      <x v="1"/>
    </i>
    <i>
      <x v="8"/>
    </i>
    <i r="1">
      <x/>
    </i>
    <i r="1">
      <x v="1"/>
    </i>
    <i>
      <x v="9"/>
    </i>
    <i r="1">
      <x/>
    </i>
    <i r="1">
      <x v="1"/>
    </i>
    <i>
      <x v="10"/>
    </i>
    <i r="1">
      <x/>
    </i>
    <i r="1">
      <x v="1"/>
    </i>
    <i>
      <x v="11"/>
    </i>
    <i r="1">
      <x/>
    </i>
    <i r="1">
      <x v="1"/>
    </i>
    <i t="grand">
      <x/>
    </i>
  </rowItems>
  <colFields count="1">
    <field x="-2"/>
  </colFields>
  <colItems count="2">
    <i>
      <x/>
    </i>
    <i i="1">
      <x v="1"/>
    </i>
  </colItems>
  <pageFields count="1">
    <pageField fld="6" hier="-1"/>
  </pageFields>
  <dataFields count="2">
    <dataField name="Total Expenses" fld="10" baseField="0" baseItem="0" numFmtId="44"/>
    <dataField name="Annual Change" fld="10" showDataAs="percentDiff" baseField="1" baseItem="1048828"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5146658-8F13-C24C-95AB-F71F2798E562}"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5:D19" firstHeaderRow="1" firstDataRow="2" firstDataCol="1" rowPageCount="2" colPageCount="1"/>
  <pivotFields count="11">
    <pivotField showAll="0"/>
    <pivotField axis="axisCol" showAll="0">
      <items count="3">
        <item x="0"/>
        <item x="1"/>
        <item t="default"/>
      </items>
    </pivotField>
    <pivotField axis="axisRow" showAll="0">
      <items count="13">
        <item x="0"/>
        <item x="1"/>
        <item x="2"/>
        <item x="3"/>
        <item x="4"/>
        <item x="5"/>
        <item x="6"/>
        <item x="7"/>
        <item x="8"/>
        <item x="9"/>
        <item x="10"/>
        <item x="11"/>
        <item t="default"/>
      </items>
    </pivotField>
    <pivotField showAll="0"/>
    <pivotField showAll="0"/>
    <pivotField showAll="0"/>
    <pivotField axis="axisPage" showAll="0">
      <items count="9">
        <item x="7"/>
        <item x="2"/>
        <item x="0"/>
        <item x="1"/>
        <item x="4"/>
        <item x="5"/>
        <item x="6"/>
        <item x="3"/>
        <item t="default"/>
      </items>
    </pivotField>
    <pivotField showAll="0"/>
    <pivotField showAll="0"/>
    <pivotField axis="axisPage" showAll="0">
      <items count="7">
        <item x="4"/>
        <item x="1"/>
        <item x="0"/>
        <item x="2"/>
        <item x="5"/>
        <item x="3"/>
        <item t="default"/>
      </items>
    </pivotField>
    <pivotField dataField="1" showAll="0">
      <items count="855">
        <item x="749"/>
        <item x="93"/>
        <item x="308"/>
        <item x="845"/>
        <item x="287"/>
        <item x="837"/>
        <item x="538"/>
        <item x="67"/>
        <item x="724"/>
        <item x="620"/>
        <item x="199"/>
        <item x="739"/>
        <item x="520"/>
        <item x="138"/>
        <item x="127"/>
        <item x="503"/>
        <item x="656"/>
        <item x="511"/>
        <item x="560"/>
        <item x="164"/>
        <item x="806"/>
        <item x="793"/>
        <item x="773"/>
        <item x="247"/>
        <item x="398"/>
        <item x="353"/>
        <item x="507"/>
        <item x="55"/>
        <item x="243"/>
        <item x="263"/>
        <item x="295"/>
        <item x="242"/>
        <item x="166"/>
        <item x="481"/>
        <item x="16"/>
        <item x="375"/>
        <item x="771"/>
        <item x="80"/>
        <item x="790"/>
        <item x="94"/>
        <item x="648"/>
        <item x="320"/>
        <item x="756"/>
        <item x="183"/>
        <item x="281"/>
        <item x="173"/>
        <item x="181"/>
        <item x="706"/>
        <item x="816"/>
        <item x="814"/>
        <item x="621"/>
        <item x="487"/>
        <item x="240"/>
        <item x="702"/>
        <item x="145"/>
        <item x="445"/>
        <item x="282"/>
        <item x="718"/>
        <item x="603"/>
        <item x="691"/>
        <item x="31"/>
        <item x="191"/>
        <item x="227"/>
        <item x="682"/>
        <item x="345"/>
        <item x="85"/>
        <item x="244"/>
        <item x="74"/>
        <item x="705"/>
        <item x="551"/>
        <item x="533"/>
        <item x="583"/>
        <item x="75"/>
        <item x="261"/>
        <item x="383"/>
        <item x="434"/>
        <item x="424"/>
        <item x="64"/>
        <item x="515"/>
        <item x="684"/>
        <item x="443"/>
        <item x="123"/>
        <item x="303"/>
        <item x="332"/>
        <item x="171"/>
        <item x="622"/>
        <item x="847"/>
        <item x="403"/>
        <item x="644"/>
        <item x="100"/>
        <item x="304"/>
        <item x="170"/>
        <item x="205"/>
        <item x="571"/>
        <item x="379"/>
        <item x="176"/>
        <item x="775"/>
        <item x="641"/>
        <item x="36"/>
        <item x="330"/>
        <item x="283"/>
        <item x="161"/>
        <item x="565"/>
        <item x="23"/>
        <item x="156"/>
        <item x="596"/>
        <item x="624"/>
        <item x="577"/>
        <item x="595"/>
        <item x="646"/>
        <item x="613"/>
        <item x="681"/>
        <item x="59"/>
        <item x="293"/>
        <item x="221"/>
        <item x="81"/>
        <item x="17"/>
        <item x="598"/>
        <item x="754"/>
        <item x="475"/>
        <item x="276"/>
        <item x="297"/>
        <item x="119"/>
        <item x="307"/>
        <item x="601"/>
        <item x="254"/>
        <item x="529"/>
        <item x="400"/>
        <item x="8"/>
        <item x="172"/>
        <item x="232"/>
        <item x="625"/>
        <item x="57"/>
        <item x="720"/>
        <item x="196"/>
        <item x="760"/>
        <item x="714"/>
        <item x="504"/>
        <item x="480"/>
        <item x="143"/>
        <item x="323"/>
        <item x="544"/>
        <item x="14"/>
        <item x="347"/>
        <item x="530"/>
        <item x="521"/>
        <item x="251"/>
        <item x="319"/>
        <item x="813"/>
        <item x="68"/>
        <item x="661"/>
        <item x="496"/>
        <item x="542"/>
        <item x="567"/>
        <item x="535"/>
        <item x="615"/>
        <item x="112"/>
        <item x="534"/>
        <item x="188"/>
        <item x="96"/>
        <item x="662"/>
        <item x="629"/>
        <item x="694"/>
        <item x="636"/>
        <item x="491"/>
        <item x="492"/>
        <item x="305"/>
        <item x="821"/>
        <item x="312"/>
        <item x="187"/>
        <item x="124"/>
        <item x="808"/>
        <item x="43"/>
        <item x="678"/>
        <item x="26"/>
        <item x="537"/>
        <item x="317"/>
        <item x="207"/>
        <item x="671"/>
        <item x="709"/>
        <item x="101"/>
        <item x="198"/>
        <item x="226"/>
        <item x="321"/>
        <item x="667"/>
        <item x="210"/>
        <item x="326"/>
        <item x="406"/>
        <item x="631"/>
        <item x="378"/>
        <item x="467"/>
        <item x="141"/>
        <item x="45"/>
        <item x="46"/>
        <item x="175"/>
        <item x="377"/>
        <item x="593"/>
        <item x="664"/>
        <item x="212"/>
        <item x="597"/>
        <item x="58"/>
        <item x="791"/>
        <item x="122"/>
        <item x="142"/>
        <item x="792"/>
        <item x="9"/>
        <item x="111"/>
        <item x="246"/>
        <item x="616"/>
        <item x="721"/>
        <item x="572"/>
        <item x="99"/>
        <item x="473"/>
        <item x="610"/>
        <item x="779"/>
        <item x="686"/>
        <item x="362"/>
        <item x="311"/>
        <item x="585"/>
        <item x="725"/>
        <item x="522"/>
        <item x="820"/>
        <item x="423"/>
        <item x="189"/>
        <item x="211"/>
        <item x="643"/>
        <item x="608"/>
        <item x="299"/>
        <item x="579"/>
        <item x="302"/>
        <item x="607"/>
        <item x="463"/>
        <item x="505"/>
        <item x="78"/>
        <item x="580"/>
        <item x="518"/>
        <item x="653"/>
        <item x="54"/>
        <item x="510"/>
        <item x="752"/>
        <item x="265"/>
        <item x="581"/>
        <item x="358"/>
        <item x="62"/>
        <item x="310"/>
        <item x="690"/>
        <item x="433"/>
        <item x="606"/>
        <item x="828"/>
        <item x="195"/>
        <item x="707"/>
        <item x="546"/>
        <item x="241"/>
        <item x="609"/>
        <item x="479"/>
        <item x="215"/>
        <item x="98"/>
        <item x="594"/>
        <item x="685"/>
        <item x="633"/>
        <item x="405"/>
        <item x="699"/>
        <item x="38"/>
        <item x="688"/>
        <item x="451"/>
        <item x="148"/>
        <item x="600"/>
        <item x="151"/>
        <item x="174"/>
        <item x="669"/>
        <item x="268"/>
        <item x="228"/>
        <item x="6"/>
        <item x="420"/>
        <item x="722"/>
        <item x="404"/>
        <item x="796"/>
        <item x="524"/>
        <item x="253"/>
        <item x="757"/>
        <item x="53"/>
        <item x="236"/>
        <item x="642"/>
        <item x="764"/>
        <item x="471"/>
        <item x="149"/>
        <item x="611"/>
        <item x="69"/>
        <item x="717"/>
        <item x="755"/>
        <item x="708"/>
        <item x="412"/>
        <item x="50"/>
        <item x="798"/>
        <item x="410"/>
        <item x="415"/>
        <item x="436"/>
        <item x="296"/>
        <item x="272"/>
        <item x="655"/>
        <item x="131"/>
        <item x="462"/>
        <item x="429"/>
        <item x="587"/>
        <item x="787"/>
        <item x="428"/>
        <item x="432"/>
        <item x="852"/>
        <item x="259"/>
        <item x="465"/>
        <item x="110"/>
        <item x="104"/>
        <item x="397"/>
        <item x="802"/>
        <item x="772"/>
        <item x="334"/>
        <item x="361"/>
        <item x="630"/>
        <item x="747"/>
        <item x="47"/>
        <item x="758"/>
        <item x="0"/>
        <item x="386"/>
        <item x="649"/>
        <item x="549"/>
        <item x="65"/>
        <item x="106"/>
        <item x="102"/>
        <item x="185"/>
        <item x="663"/>
        <item x="231"/>
        <item x="767"/>
        <item x="385"/>
        <item x="470"/>
        <item x="222"/>
        <item x="508"/>
        <item x="727"/>
        <item x="552"/>
        <item x="130"/>
        <item x="239"/>
        <item x="545"/>
        <item x="113"/>
        <item x="3"/>
        <item x="392"/>
        <item x="184"/>
        <item x="627"/>
        <item x="339"/>
        <item x="759"/>
        <item x="373"/>
        <item x="776"/>
        <item x="848"/>
        <item x="564"/>
        <item x="390"/>
        <item x="336"/>
        <item x="730"/>
        <item x="788"/>
        <item x="838"/>
        <item x="444"/>
        <item x="193"/>
        <item x="370"/>
        <item x="333"/>
        <item x="223"/>
        <item x="605"/>
        <item x="733"/>
        <item x="217"/>
        <item x="206"/>
        <item x="92"/>
        <item x="728"/>
        <item x="197"/>
        <item x="527"/>
        <item x="650"/>
        <item x="810"/>
        <item x="435"/>
        <item x="768"/>
        <item x="803"/>
        <item x="129"/>
        <item x="270"/>
        <item x="284"/>
        <item x="86"/>
        <item x="744"/>
        <item x="548"/>
        <item x="13"/>
        <item x="49"/>
        <item x="582"/>
        <item x="704"/>
        <item x="391"/>
        <item x="703"/>
        <item x="437"/>
        <item x="417"/>
        <item x="146"/>
        <item x="501"/>
        <item x="517"/>
        <item x="831"/>
        <item x="541"/>
        <item x="15"/>
        <item x="846"/>
        <item x="275"/>
        <item x="220"/>
        <item x="761"/>
        <item x="809"/>
        <item x="260"/>
        <item x="27"/>
        <item x="103"/>
        <item x="343"/>
        <item x="839"/>
        <item x="144"/>
        <item x="835"/>
        <item x="402"/>
        <item x="591"/>
        <item x="56"/>
        <item x="291"/>
        <item x="419"/>
        <item x="781"/>
        <item x="751"/>
        <item x="351"/>
        <item x="63"/>
        <item x="425"/>
        <item x="769"/>
        <item x="836"/>
        <item x="489"/>
        <item x="301"/>
        <item x="399"/>
        <item x="262"/>
        <item x="394"/>
        <item x="337"/>
        <item x="559"/>
        <item x="4"/>
        <item x="731"/>
        <item x="561"/>
        <item x="543"/>
        <item x="365"/>
        <item x="853"/>
        <item x="712"/>
        <item x="135"/>
        <item x="700"/>
        <item x="329"/>
        <item x="844"/>
        <item x="325"/>
        <item x="39"/>
        <item x="735"/>
        <item x="783"/>
        <item x="670"/>
        <item x="554"/>
        <item x="563"/>
        <item x="557"/>
        <item x="488"/>
        <item x="114"/>
        <item x="52"/>
        <item x="309"/>
        <item x="408"/>
        <item x="474"/>
        <item x="784"/>
        <item x="384"/>
        <item x="376"/>
        <item x="695"/>
        <item x="294"/>
        <item x="780"/>
        <item x="676"/>
        <item x="638"/>
        <item x="562"/>
        <item x="525"/>
        <item x="455"/>
        <item x="290"/>
        <item x="826"/>
        <item x="763"/>
        <item x="506"/>
        <item x="335"/>
        <item x="782"/>
        <item x="342"/>
        <item x="177"/>
        <item x="558"/>
        <item x="97"/>
        <item x="426"/>
        <item x="493"/>
        <item x="634"/>
        <item x="673"/>
        <item x="786"/>
        <item x="356"/>
        <item x="765"/>
        <item x="341"/>
        <item x="736"/>
        <item x="459"/>
        <item x="812"/>
        <item x="128"/>
        <item x="77"/>
        <item x="575"/>
        <item x="672"/>
        <item x="698"/>
        <item x="11"/>
        <item x="194"/>
        <item x="441"/>
        <item x="449"/>
        <item x="472"/>
        <item x="466"/>
        <item x="409"/>
        <item x="753"/>
        <item x="555"/>
        <item x="658"/>
        <item x="590"/>
        <item x="446"/>
        <item x="401"/>
        <item x="486"/>
        <item x="586"/>
        <item x="274"/>
        <item x="450"/>
        <item x="801"/>
        <item x="516"/>
        <item x="25"/>
        <item x="354"/>
        <item x="372"/>
        <item x="396"/>
        <item x="482"/>
        <item x="393"/>
        <item x="381"/>
        <item x="107"/>
        <item x="569"/>
        <item x="693"/>
        <item x="476"/>
        <item x="457"/>
        <item x="60"/>
        <item x="639"/>
        <item x="368"/>
        <item x="61"/>
        <item x="741"/>
        <item x="285"/>
        <item x="48"/>
        <item x="269"/>
        <item x="531"/>
        <item x="76"/>
        <item x="498"/>
        <item x="91"/>
        <item x="374"/>
        <item x="696"/>
        <item x="618"/>
        <item x="126"/>
        <item x="719"/>
        <item x="190"/>
        <item x="830"/>
        <item x="578"/>
        <item x="237"/>
        <item x="249"/>
        <item x="456"/>
        <item x="680"/>
        <item x="152"/>
        <item x="344"/>
        <item x="90"/>
        <item x="418"/>
        <item x="523"/>
        <item x="169"/>
        <item x="160"/>
        <item x="584"/>
        <item x="654"/>
        <item x="750"/>
        <item x="602"/>
        <item x="346"/>
        <item x="774"/>
        <item x="502"/>
        <item x="162"/>
        <item x="136"/>
        <item x="331"/>
        <item x="168"/>
        <item x="218"/>
        <item x="147"/>
        <item x="485"/>
        <item x="497"/>
        <item x="33"/>
        <item x="357"/>
        <item x="632"/>
        <item x="832"/>
        <item x="298"/>
        <item x="340"/>
        <item x="431"/>
        <item x="371"/>
        <item x="264"/>
        <item x="850"/>
        <item x="216"/>
        <item x="716"/>
        <item x="387"/>
        <item x="369"/>
        <item x="617"/>
        <item x="674"/>
        <item x="273"/>
        <item x="833"/>
        <item x="553"/>
        <item x="70"/>
        <item x="570"/>
        <item x="468"/>
        <item x="651"/>
        <item x="29"/>
        <item x="117"/>
        <item x="109"/>
        <item x="150"/>
        <item x="640"/>
        <item x="805"/>
        <item x="726"/>
        <item x="745"/>
        <item x="647"/>
        <item x="154"/>
        <item x="623"/>
        <item x="614"/>
        <item x="460"/>
        <item x="292"/>
        <item x="115"/>
        <item x="818"/>
        <item x="746"/>
        <item x="626"/>
        <item x="576"/>
        <item x="277"/>
        <item x="350"/>
        <item x="180"/>
        <item x="829"/>
        <item x="327"/>
        <item x="697"/>
        <item x="224"/>
        <item x="79"/>
        <item x="692"/>
        <item x="665"/>
        <item x="421"/>
        <item x="89"/>
        <item x="116"/>
        <item x="574"/>
        <item x="442"/>
        <item x="512"/>
        <item x="851"/>
        <item x="666"/>
        <item x="827"/>
        <item x="687"/>
        <item x="132"/>
        <item x="37"/>
        <item x="349"/>
        <item x="762"/>
        <item x="245"/>
        <item x="219"/>
        <item x="679"/>
        <item x="448"/>
        <item x="82"/>
        <item x="612"/>
        <item x="414"/>
        <item x="461"/>
        <item x="324"/>
        <item x="454"/>
        <item x="322"/>
        <item x="738"/>
        <item x="494"/>
        <item x="359"/>
        <item x="84"/>
        <item x="599"/>
        <item x="20"/>
        <item x="823"/>
        <item x="490"/>
        <item x="777"/>
        <item x="21"/>
        <item x="701"/>
        <item x="811"/>
        <item x="73"/>
        <item x="256"/>
        <item x="478"/>
        <item x="477"/>
        <item x="267"/>
        <item x="51"/>
        <item x="440"/>
        <item x="258"/>
        <item x="314"/>
        <item x="388"/>
        <item x="71"/>
        <item x="140"/>
        <item x="167"/>
        <item x="645"/>
        <item x="40"/>
        <item x="652"/>
        <item x="248"/>
        <item x="137"/>
        <item x="528"/>
        <item x="286"/>
        <item x="208"/>
        <item x="514"/>
        <item x="843"/>
        <item x="804"/>
        <item x="182"/>
        <item x="550"/>
        <item x="316"/>
        <item x="35"/>
        <item x="108"/>
        <item x="306"/>
        <item x="413"/>
        <item x="723"/>
        <item x="513"/>
        <item x="125"/>
        <item x="24"/>
        <item x="30"/>
        <item x="660"/>
        <item x="44"/>
        <item x="280"/>
        <item x="464"/>
        <item x="729"/>
        <item x="824"/>
        <item x="360"/>
        <item x="675"/>
        <item x="422"/>
        <item x="66"/>
        <item x="539"/>
        <item x="452"/>
        <item x="18"/>
        <item x="683"/>
        <item x="366"/>
        <item x="121"/>
        <item x="689"/>
        <item x="234"/>
        <item x="799"/>
        <item x="807"/>
        <item x="200"/>
        <item x="427"/>
        <item x="573"/>
        <item x="734"/>
        <item x="797"/>
        <item x="604"/>
        <item x="637"/>
        <item x="201"/>
        <item x="458"/>
        <item x="743"/>
        <item x="28"/>
        <item x="509"/>
        <item x="364"/>
        <item x="203"/>
        <item x="83"/>
        <item x="794"/>
        <item x="250"/>
        <item x="395"/>
        <item x="592"/>
        <item x="22"/>
        <item x="556"/>
        <item x="834"/>
        <item x="795"/>
        <item x="355"/>
        <item x="713"/>
        <item x="737"/>
        <item x="163"/>
        <item x="815"/>
        <item x="255"/>
        <item x="252"/>
        <item x="300"/>
        <item x="41"/>
        <item x="677"/>
        <item x="120"/>
        <item x="547"/>
        <item x="95"/>
        <item x="711"/>
        <item x="659"/>
        <item x="209"/>
        <item x="628"/>
        <item x="352"/>
        <item x="841"/>
        <item x="192"/>
        <item x="159"/>
        <item x="2"/>
        <item x="202"/>
        <item x="153"/>
        <item x="447"/>
        <item x="72"/>
        <item x="229"/>
        <item x="770"/>
        <item x="214"/>
        <item x="278"/>
        <item x="469"/>
        <item x="842"/>
        <item x="279"/>
        <item x="800"/>
        <item x="495"/>
        <item x="165"/>
        <item x="328"/>
        <item x="318"/>
        <item x="1"/>
        <item x="668"/>
        <item x="10"/>
        <item x="526"/>
        <item x="766"/>
        <item x="315"/>
        <item x="568"/>
        <item x="34"/>
        <item x="439"/>
        <item x="748"/>
        <item x="453"/>
        <item x="822"/>
        <item x="785"/>
        <item x="840"/>
        <item x="742"/>
        <item x="7"/>
        <item x="380"/>
        <item x="532"/>
        <item x="588"/>
        <item x="483"/>
        <item x="500"/>
        <item x="179"/>
        <item x="540"/>
        <item x="186"/>
        <item x="230"/>
        <item x="235"/>
        <item x="87"/>
        <item x="407"/>
        <item x="411"/>
        <item x="363"/>
        <item x="416"/>
        <item x="819"/>
        <item x="257"/>
        <item x="389"/>
        <item x="825"/>
        <item x="19"/>
        <item x="158"/>
        <item x="118"/>
        <item x="635"/>
        <item x="817"/>
        <item x="238"/>
        <item x="133"/>
        <item x="499"/>
        <item x="233"/>
        <item x="213"/>
        <item x="139"/>
        <item x="5"/>
        <item x="157"/>
        <item x="32"/>
        <item x="204"/>
        <item x="484"/>
        <item x="12"/>
        <item x="732"/>
        <item x="849"/>
        <item x="367"/>
        <item x="778"/>
        <item x="288"/>
        <item x="789"/>
        <item x="225"/>
        <item x="519"/>
        <item x="134"/>
        <item x="566"/>
        <item x="536"/>
        <item x="313"/>
        <item x="715"/>
        <item x="348"/>
        <item x="266"/>
        <item x="657"/>
        <item x="589"/>
        <item x="42"/>
        <item x="105"/>
        <item x="740"/>
        <item x="178"/>
        <item x="155"/>
        <item x="619"/>
        <item x="289"/>
        <item x="338"/>
        <item x="88"/>
        <item x="271"/>
        <item x="430"/>
        <item x="382"/>
        <item x="710"/>
        <item x="438"/>
        <item t="default"/>
      </items>
    </pivotField>
  </pivotFields>
  <rowFields count="1">
    <field x="2"/>
  </rowFields>
  <rowItems count="13">
    <i>
      <x/>
    </i>
    <i>
      <x v="1"/>
    </i>
    <i>
      <x v="2"/>
    </i>
    <i>
      <x v="3"/>
    </i>
    <i>
      <x v="4"/>
    </i>
    <i>
      <x v="5"/>
    </i>
    <i>
      <x v="6"/>
    </i>
    <i>
      <x v="7"/>
    </i>
    <i>
      <x v="8"/>
    </i>
    <i>
      <x v="9"/>
    </i>
    <i>
      <x v="10"/>
    </i>
    <i>
      <x v="11"/>
    </i>
    <i t="grand">
      <x/>
    </i>
  </rowItems>
  <colFields count="1">
    <field x="1"/>
  </colFields>
  <colItems count="3">
    <i>
      <x/>
    </i>
    <i>
      <x v="1"/>
    </i>
    <i t="grand">
      <x/>
    </i>
  </colItems>
  <pageFields count="2">
    <pageField fld="6" hier="-1"/>
    <pageField fld="9" hier="-1"/>
  </pageFields>
  <dataFields count="1">
    <dataField name="Sum of Amount" fld="10" baseField="0" baseItem="0" numFmtId="42"/>
  </dataFields>
  <chartFormats count="8">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2" format="4" series="1">
      <pivotArea type="data" outline="0" fieldPosition="0">
        <references count="2">
          <reference field="4294967294" count="1" selected="0">
            <x v="0"/>
          </reference>
          <reference field="1" count="1" selected="0">
            <x v="0"/>
          </reference>
        </references>
      </pivotArea>
    </chartFormat>
    <chartFormat chart="2" format="5" series="1">
      <pivotArea type="data" outline="0" fieldPosition="0">
        <references count="2">
          <reference field="4294967294" count="1" selected="0">
            <x v="0"/>
          </reference>
          <reference field="1" count="1" selected="0">
            <x v="1"/>
          </reference>
        </references>
      </pivotArea>
    </chartFormat>
    <chartFormat chart="4" format="4" series="1">
      <pivotArea type="data" outline="0" fieldPosition="0">
        <references count="2">
          <reference field="4294967294" count="1" selected="0">
            <x v="0"/>
          </reference>
          <reference field="1" count="1" selected="0">
            <x v="0"/>
          </reference>
        </references>
      </pivotArea>
    </chartFormat>
    <chartFormat chart="4" format="5" series="1">
      <pivotArea type="data" outline="0" fieldPosition="0">
        <references count="2">
          <reference field="4294967294" count="1" selected="0">
            <x v="0"/>
          </reference>
          <reference field="1" count="1" selected="0">
            <x v="1"/>
          </reference>
        </references>
      </pivotArea>
    </chartFormat>
    <chartFormat chart="4" format="6"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7CA008E-4EBB-5440-8614-38C3C16AE0E3}"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4:B13" firstHeaderRow="1" firstDataRow="1" firstDataCol="1" rowPageCount="2" colPageCount="1"/>
  <pivotFields count="11">
    <pivotField showAll="0"/>
    <pivotField axis="axisPage" showAll="0">
      <items count="3">
        <item x="0"/>
        <item x="1"/>
        <item t="default"/>
      </items>
    </pivotField>
    <pivotField showAll="0">
      <items count="13">
        <item x="0"/>
        <item x="1"/>
        <item x="2"/>
        <item x="3"/>
        <item x="4"/>
        <item x="5"/>
        <item x="6"/>
        <item x="7"/>
        <item x="8"/>
        <item x="9"/>
        <item x="10"/>
        <item x="11"/>
        <item t="default"/>
      </items>
    </pivotField>
    <pivotField showAll="0"/>
    <pivotField showAll="0"/>
    <pivotField showAll="0"/>
    <pivotField axis="axisRow" showAll="0" sortType="descending">
      <items count="9">
        <item x="7"/>
        <item x="2"/>
        <item x="0"/>
        <item x="1"/>
        <item x="4"/>
        <item x="5"/>
        <item x="6"/>
        <item x="3"/>
        <item t="default"/>
      </items>
      <autoSortScope>
        <pivotArea dataOnly="0" outline="0" fieldPosition="0">
          <references count="1">
            <reference field="4294967294" count="1" selected="0">
              <x v="0"/>
            </reference>
          </references>
        </pivotArea>
      </autoSortScope>
    </pivotField>
    <pivotField showAll="0"/>
    <pivotField showAll="0"/>
    <pivotField axis="axisPage" showAll="0">
      <items count="7">
        <item x="4"/>
        <item x="1"/>
        <item x="0"/>
        <item x="2"/>
        <item x="5"/>
        <item x="3"/>
        <item t="default"/>
      </items>
    </pivotField>
    <pivotField dataField="1" showAll="0">
      <items count="855">
        <item x="749"/>
        <item x="93"/>
        <item x="308"/>
        <item x="845"/>
        <item x="287"/>
        <item x="837"/>
        <item x="538"/>
        <item x="67"/>
        <item x="724"/>
        <item x="620"/>
        <item x="199"/>
        <item x="739"/>
        <item x="520"/>
        <item x="138"/>
        <item x="127"/>
        <item x="503"/>
        <item x="656"/>
        <item x="511"/>
        <item x="560"/>
        <item x="164"/>
        <item x="806"/>
        <item x="793"/>
        <item x="773"/>
        <item x="247"/>
        <item x="398"/>
        <item x="353"/>
        <item x="507"/>
        <item x="55"/>
        <item x="243"/>
        <item x="263"/>
        <item x="295"/>
        <item x="242"/>
        <item x="166"/>
        <item x="481"/>
        <item x="16"/>
        <item x="375"/>
        <item x="771"/>
        <item x="80"/>
        <item x="790"/>
        <item x="94"/>
        <item x="648"/>
        <item x="320"/>
        <item x="756"/>
        <item x="183"/>
        <item x="281"/>
        <item x="173"/>
        <item x="181"/>
        <item x="706"/>
        <item x="816"/>
        <item x="814"/>
        <item x="621"/>
        <item x="487"/>
        <item x="240"/>
        <item x="702"/>
        <item x="145"/>
        <item x="445"/>
        <item x="282"/>
        <item x="718"/>
        <item x="603"/>
        <item x="691"/>
        <item x="31"/>
        <item x="191"/>
        <item x="227"/>
        <item x="682"/>
        <item x="345"/>
        <item x="85"/>
        <item x="244"/>
        <item x="74"/>
        <item x="705"/>
        <item x="551"/>
        <item x="533"/>
        <item x="583"/>
        <item x="75"/>
        <item x="261"/>
        <item x="383"/>
        <item x="434"/>
        <item x="424"/>
        <item x="64"/>
        <item x="515"/>
        <item x="684"/>
        <item x="443"/>
        <item x="123"/>
        <item x="303"/>
        <item x="332"/>
        <item x="171"/>
        <item x="622"/>
        <item x="847"/>
        <item x="403"/>
        <item x="644"/>
        <item x="100"/>
        <item x="304"/>
        <item x="170"/>
        <item x="205"/>
        <item x="571"/>
        <item x="379"/>
        <item x="176"/>
        <item x="775"/>
        <item x="641"/>
        <item x="36"/>
        <item x="330"/>
        <item x="283"/>
        <item x="161"/>
        <item x="565"/>
        <item x="23"/>
        <item x="156"/>
        <item x="596"/>
        <item x="624"/>
        <item x="577"/>
        <item x="595"/>
        <item x="646"/>
        <item x="613"/>
        <item x="681"/>
        <item x="59"/>
        <item x="293"/>
        <item x="221"/>
        <item x="81"/>
        <item x="17"/>
        <item x="598"/>
        <item x="754"/>
        <item x="475"/>
        <item x="276"/>
        <item x="297"/>
        <item x="119"/>
        <item x="307"/>
        <item x="601"/>
        <item x="254"/>
        <item x="529"/>
        <item x="400"/>
        <item x="8"/>
        <item x="172"/>
        <item x="232"/>
        <item x="625"/>
        <item x="57"/>
        <item x="720"/>
        <item x="196"/>
        <item x="760"/>
        <item x="714"/>
        <item x="504"/>
        <item x="480"/>
        <item x="143"/>
        <item x="323"/>
        <item x="544"/>
        <item x="14"/>
        <item x="347"/>
        <item x="530"/>
        <item x="521"/>
        <item x="251"/>
        <item x="319"/>
        <item x="813"/>
        <item x="68"/>
        <item x="661"/>
        <item x="496"/>
        <item x="542"/>
        <item x="567"/>
        <item x="535"/>
        <item x="615"/>
        <item x="112"/>
        <item x="534"/>
        <item x="188"/>
        <item x="96"/>
        <item x="662"/>
        <item x="629"/>
        <item x="694"/>
        <item x="636"/>
        <item x="491"/>
        <item x="492"/>
        <item x="305"/>
        <item x="821"/>
        <item x="312"/>
        <item x="187"/>
        <item x="124"/>
        <item x="808"/>
        <item x="43"/>
        <item x="678"/>
        <item x="26"/>
        <item x="537"/>
        <item x="317"/>
        <item x="207"/>
        <item x="671"/>
        <item x="709"/>
        <item x="101"/>
        <item x="198"/>
        <item x="226"/>
        <item x="321"/>
        <item x="667"/>
        <item x="210"/>
        <item x="326"/>
        <item x="406"/>
        <item x="631"/>
        <item x="378"/>
        <item x="467"/>
        <item x="141"/>
        <item x="45"/>
        <item x="46"/>
        <item x="175"/>
        <item x="377"/>
        <item x="593"/>
        <item x="664"/>
        <item x="212"/>
        <item x="597"/>
        <item x="58"/>
        <item x="791"/>
        <item x="122"/>
        <item x="142"/>
        <item x="792"/>
        <item x="9"/>
        <item x="111"/>
        <item x="246"/>
        <item x="616"/>
        <item x="721"/>
        <item x="572"/>
        <item x="99"/>
        <item x="473"/>
        <item x="610"/>
        <item x="779"/>
        <item x="686"/>
        <item x="362"/>
        <item x="311"/>
        <item x="585"/>
        <item x="725"/>
        <item x="522"/>
        <item x="820"/>
        <item x="423"/>
        <item x="189"/>
        <item x="211"/>
        <item x="643"/>
        <item x="608"/>
        <item x="299"/>
        <item x="579"/>
        <item x="302"/>
        <item x="607"/>
        <item x="463"/>
        <item x="505"/>
        <item x="78"/>
        <item x="580"/>
        <item x="518"/>
        <item x="653"/>
        <item x="54"/>
        <item x="510"/>
        <item x="752"/>
        <item x="265"/>
        <item x="581"/>
        <item x="358"/>
        <item x="62"/>
        <item x="310"/>
        <item x="690"/>
        <item x="433"/>
        <item x="606"/>
        <item x="828"/>
        <item x="195"/>
        <item x="707"/>
        <item x="546"/>
        <item x="241"/>
        <item x="609"/>
        <item x="479"/>
        <item x="215"/>
        <item x="98"/>
        <item x="594"/>
        <item x="685"/>
        <item x="633"/>
        <item x="405"/>
        <item x="699"/>
        <item x="38"/>
        <item x="688"/>
        <item x="451"/>
        <item x="148"/>
        <item x="600"/>
        <item x="151"/>
        <item x="174"/>
        <item x="669"/>
        <item x="268"/>
        <item x="228"/>
        <item x="6"/>
        <item x="420"/>
        <item x="722"/>
        <item x="404"/>
        <item x="796"/>
        <item x="524"/>
        <item x="253"/>
        <item x="757"/>
        <item x="53"/>
        <item x="236"/>
        <item x="642"/>
        <item x="764"/>
        <item x="471"/>
        <item x="149"/>
        <item x="611"/>
        <item x="69"/>
        <item x="717"/>
        <item x="755"/>
        <item x="708"/>
        <item x="412"/>
        <item x="50"/>
        <item x="798"/>
        <item x="410"/>
        <item x="415"/>
        <item x="436"/>
        <item x="296"/>
        <item x="272"/>
        <item x="655"/>
        <item x="131"/>
        <item x="462"/>
        <item x="429"/>
        <item x="587"/>
        <item x="787"/>
        <item x="428"/>
        <item x="432"/>
        <item x="852"/>
        <item x="259"/>
        <item x="465"/>
        <item x="110"/>
        <item x="104"/>
        <item x="397"/>
        <item x="802"/>
        <item x="772"/>
        <item x="334"/>
        <item x="361"/>
        <item x="630"/>
        <item x="747"/>
        <item x="47"/>
        <item x="758"/>
        <item x="0"/>
        <item x="386"/>
        <item x="649"/>
        <item x="549"/>
        <item x="65"/>
        <item x="106"/>
        <item x="102"/>
        <item x="185"/>
        <item x="663"/>
        <item x="231"/>
        <item x="767"/>
        <item x="385"/>
        <item x="470"/>
        <item x="222"/>
        <item x="508"/>
        <item x="727"/>
        <item x="552"/>
        <item x="130"/>
        <item x="239"/>
        <item x="545"/>
        <item x="113"/>
        <item x="3"/>
        <item x="392"/>
        <item x="184"/>
        <item x="627"/>
        <item x="339"/>
        <item x="759"/>
        <item x="373"/>
        <item x="776"/>
        <item x="848"/>
        <item x="564"/>
        <item x="390"/>
        <item x="336"/>
        <item x="730"/>
        <item x="788"/>
        <item x="838"/>
        <item x="444"/>
        <item x="193"/>
        <item x="370"/>
        <item x="333"/>
        <item x="223"/>
        <item x="605"/>
        <item x="733"/>
        <item x="217"/>
        <item x="206"/>
        <item x="92"/>
        <item x="728"/>
        <item x="197"/>
        <item x="527"/>
        <item x="650"/>
        <item x="810"/>
        <item x="435"/>
        <item x="768"/>
        <item x="803"/>
        <item x="129"/>
        <item x="270"/>
        <item x="284"/>
        <item x="86"/>
        <item x="744"/>
        <item x="548"/>
        <item x="13"/>
        <item x="49"/>
        <item x="582"/>
        <item x="704"/>
        <item x="391"/>
        <item x="703"/>
        <item x="437"/>
        <item x="417"/>
        <item x="146"/>
        <item x="501"/>
        <item x="517"/>
        <item x="831"/>
        <item x="541"/>
        <item x="15"/>
        <item x="846"/>
        <item x="275"/>
        <item x="220"/>
        <item x="761"/>
        <item x="809"/>
        <item x="260"/>
        <item x="27"/>
        <item x="103"/>
        <item x="343"/>
        <item x="839"/>
        <item x="144"/>
        <item x="835"/>
        <item x="402"/>
        <item x="591"/>
        <item x="56"/>
        <item x="291"/>
        <item x="419"/>
        <item x="781"/>
        <item x="751"/>
        <item x="351"/>
        <item x="63"/>
        <item x="425"/>
        <item x="769"/>
        <item x="836"/>
        <item x="489"/>
        <item x="301"/>
        <item x="399"/>
        <item x="262"/>
        <item x="394"/>
        <item x="337"/>
        <item x="559"/>
        <item x="4"/>
        <item x="731"/>
        <item x="561"/>
        <item x="543"/>
        <item x="365"/>
        <item x="853"/>
        <item x="712"/>
        <item x="135"/>
        <item x="700"/>
        <item x="329"/>
        <item x="844"/>
        <item x="325"/>
        <item x="39"/>
        <item x="735"/>
        <item x="783"/>
        <item x="670"/>
        <item x="554"/>
        <item x="563"/>
        <item x="557"/>
        <item x="488"/>
        <item x="114"/>
        <item x="52"/>
        <item x="309"/>
        <item x="408"/>
        <item x="474"/>
        <item x="784"/>
        <item x="384"/>
        <item x="376"/>
        <item x="695"/>
        <item x="294"/>
        <item x="780"/>
        <item x="676"/>
        <item x="638"/>
        <item x="562"/>
        <item x="525"/>
        <item x="455"/>
        <item x="290"/>
        <item x="826"/>
        <item x="763"/>
        <item x="506"/>
        <item x="335"/>
        <item x="782"/>
        <item x="342"/>
        <item x="177"/>
        <item x="558"/>
        <item x="97"/>
        <item x="426"/>
        <item x="493"/>
        <item x="634"/>
        <item x="673"/>
        <item x="786"/>
        <item x="356"/>
        <item x="765"/>
        <item x="341"/>
        <item x="736"/>
        <item x="459"/>
        <item x="812"/>
        <item x="128"/>
        <item x="77"/>
        <item x="575"/>
        <item x="672"/>
        <item x="698"/>
        <item x="11"/>
        <item x="194"/>
        <item x="441"/>
        <item x="449"/>
        <item x="472"/>
        <item x="466"/>
        <item x="409"/>
        <item x="753"/>
        <item x="555"/>
        <item x="658"/>
        <item x="590"/>
        <item x="446"/>
        <item x="401"/>
        <item x="486"/>
        <item x="586"/>
        <item x="274"/>
        <item x="450"/>
        <item x="801"/>
        <item x="516"/>
        <item x="25"/>
        <item x="354"/>
        <item x="372"/>
        <item x="396"/>
        <item x="482"/>
        <item x="393"/>
        <item x="381"/>
        <item x="107"/>
        <item x="569"/>
        <item x="693"/>
        <item x="476"/>
        <item x="457"/>
        <item x="60"/>
        <item x="639"/>
        <item x="368"/>
        <item x="61"/>
        <item x="741"/>
        <item x="285"/>
        <item x="48"/>
        <item x="269"/>
        <item x="531"/>
        <item x="76"/>
        <item x="498"/>
        <item x="91"/>
        <item x="374"/>
        <item x="696"/>
        <item x="618"/>
        <item x="126"/>
        <item x="719"/>
        <item x="190"/>
        <item x="830"/>
        <item x="578"/>
        <item x="237"/>
        <item x="249"/>
        <item x="456"/>
        <item x="680"/>
        <item x="152"/>
        <item x="344"/>
        <item x="90"/>
        <item x="418"/>
        <item x="523"/>
        <item x="169"/>
        <item x="160"/>
        <item x="584"/>
        <item x="654"/>
        <item x="750"/>
        <item x="602"/>
        <item x="346"/>
        <item x="774"/>
        <item x="502"/>
        <item x="162"/>
        <item x="136"/>
        <item x="331"/>
        <item x="168"/>
        <item x="218"/>
        <item x="147"/>
        <item x="485"/>
        <item x="497"/>
        <item x="33"/>
        <item x="357"/>
        <item x="632"/>
        <item x="832"/>
        <item x="298"/>
        <item x="340"/>
        <item x="431"/>
        <item x="371"/>
        <item x="264"/>
        <item x="850"/>
        <item x="216"/>
        <item x="716"/>
        <item x="387"/>
        <item x="369"/>
        <item x="617"/>
        <item x="674"/>
        <item x="273"/>
        <item x="833"/>
        <item x="553"/>
        <item x="70"/>
        <item x="570"/>
        <item x="468"/>
        <item x="651"/>
        <item x="29"/>
        <item x="117"/>
        <item x="109"/>
        <item x="150"/>
        <item x="640"/>
        <item x="805"/>
        <item x="726"/>
        <item x="745"/>
        <item x="647"/>
        <item x="154"/>
        <item x="623"/>
        <item x="614"/>
        <item x="460"/>
        <item x="292"/>
        <item x="115"/>
        <item x="818"/>
        <item x="746"/>
        <item x="626"/>
        <item x="576"/>
        <item x="277"/>
        <item x="350"/>
        <item x="180"/>
        <item x="829"/>
        <item x="327"/>
        <item x="697"/>
        <item x="224"/>
        <item x="79"/>
        <item x="692"/>
        <item x="665"/>
        <item x="421"/>
        <item x="89"/>
        <item x="116"/>
        <item x="574"/>
        <item x="442"/>
        <item x="512"/>
        <item x="851"/>
        <item x="666"/>
        <item x="827"/>
        <item x="687"/>
        <item x="132"/>
        <item x="37"/>
        <item x="349"/>
        <item x="762"/>
        <item x="245"/>
        <item x="219"/>
        <item x="679"/>
        <item x="448"/>
        <item x="82"/>
        <item x="612"/>
        <item x="414"/>
        <item x="461"/>
        <item x="324"/>
        <item x="454"/>
        <item x="322"/>
        <item x="738"/>
        <item x="494"/>
        <item x="359"/>
        <item x="84"/>
        <item x="599"/>
        <item x="20"/>
        <item x="823"/>
        <item x="490"/>
        <item x="777"/>
        <item x="21"/>
        <item x="701"/>
        <item x="811"/>
        <item x="73"/>
        <item x="256"/>
        <item x="478"/>
        <item x="477"/>
        <item x="267"/>
        <item x="51"/>
        <item x="440"/>
        <item x="258"/>
        <item x="314"/>
        <item x="388"/>
        <item x="71"/>
        <item x="140"/>
        <item x="167"/>
        <item x="645"/>
        <item x="40"/>
        <item x="652"/>
        <item x="248"/>
        <item x="137"/>
        <item x="528"/>
        <item x="286"/>
        <item x="208"/>
        <item x="514"/>
        <item x="843"/>
        <item x="804"/>
        <item x="182"/>
        <item x="550"/>
        <item x="316"/>
        <item x="35"/>
        <item x="108"/>
        <item x="306"/>
        <item x="413"/>
        <item x="723"/>
        <item x="513"/>
        <item x="125"/>
        <item x="24"/>
        <item x="30"/>
        <item x="660"/>
        <item x="44"/>
        <item x="280"/>
        <item x="464"/>
        <item x="729"/>
        <item x="824"/>
        <item x="360"/>
        <item x="675"/>
        <item x="422"/>
        <item x="66"/>
        <item x="539"/>
        <item x="452"/>
        <item x="18"/>
        <item x="683"/>
        <item x="366"/>
        <item x="121"/>
        <item x="689"/>
        <item x="234"/>
        <item x="799"/>
        <item x="807"/>
        <item x="200"/>
        <item x="427"/>
        <item x="573"/>
        <item x="734"/>
        <item x="797"/>
        <item x="604"/>
        <item x="637"/>
        <item x="201"/>
        <item x="458"/>
        <item x="743"/>
        <item x="28"/>
        <item x="509"/>
        <item x="364"/>
        <item x="203"/>
        <item x="83"/>
        <item x="794"/>
        <item x="250"/>
        <item x="395"/>
        <item x="592"/>
        <item x="22"/>
        <item x="556"/>
        <item x="834"/>
        <item x="795"/>
        <item x="355"/>
        <item x="713"/>
        <item x="737"/>
        <item x="163"/>
        <item x="815"/>
        <item x="255"/>
        <item x="252"/>
        <item x="300"/>
        <item x="41"/>
        <item x="677"/>
        <item x="120"/>
        <item x="547"/>
        <item x="95"/>
        <item x="711"/>
        <item x="659"/>
        <item x="209"/>
        <item x="628"/>
        <item x="352"/>
        <item x="841"/>
        <item x="192"/>
        <item x="159"/>
        <item x="2"/>
        <item x="202"/>
        <item x="153"/>
        <item x="447"/>
        <item x="72"/>
        <item x="229"/>
        <item x="770"/>
        <item x="214"/>
        <item x="278"/>
        <item x="469"/>
        <item x="842"/>
        <item x="279"/>
        <item x="800"/>
        <item x="495"/>
        <item x="165"/>
        <item x="328"/>
        <item x="318"/>
        <item x="1"/>
        <item x="668"/>
        <item x="10"/>
        <item x="526"/>
        <item x="766"/>
        <item x="315"/>
        <item x="568"/>
        <item x="34"/>
        <item x="439"/>
        <item x="748"/>
        <item x="453"/>
        <item x="822"/>
        <item x="785"/>
        <item x="840"/>
        <item x="742"/>
        <item x="7"/>
        <item x="380"/>
        <item x="532"/>
        <item x="588"/>
        <item x="483"/>
        <item x="500"/>
        <item x="179"/>
        <item x="540"/>
        <item x="186"/>
        <item x="230"/>
        <item x="235"/>
        <item x="87"/>
        <item x="407"/>
        <item x="411"/>
        <item x="363"/>
        <item x="416"/>
        <item x="819"/>
        <item x="257"/>
        <item x="389"/>
        <item x="825"/>
        <item x="19"/>
        <item x="158"/>
        <item x="118"/>
        <item x="635"/>
        <item x="817"/>
        <item x="238"/>
        <item x="133"/>
        <item x="499"/>
        <item x="233"/>
        <item x="213"/>
        <item x="139"/>
        <item x="5"/>
        <item x="157"/>
        <item x="32"/>
        <item x="204"/>
        <item x="484"/>
        <item x="12"/>
        <item x="732"/>
        <item x="849"/>
        <item x="367"/>
        <item x="778"/>
        <item x="288"/>
        <item x="789"/>
        <item x="225"/>
        <item x="519"/>
        <item x="134"/>
        <item x="566"/>
        <item x="536"/>
        <item x="313"/>
        <item x="715"/>
        <item x="348"/>
        <item x="266"/>
        <item x="657"/>
        <item x="589"/>
        <item x="42"/>
        <item x="105"/>
        <item x="740"/>
        <item x="178"/>
        <item x="155"/>
        <item x="619"/>
        <item x="289"/>
        <item x="338"/>
        <item x="88"/>
        <item x="271"/>
        <item x="430"/>
        <item x="382"/>
        <item x="710"/>
        <item x="438"/>
        <item t="default"/>
      </items>
    </pivotField>
  </pivotFields>
  <rowFields count="1">
    <field x="6"/>
  </rowFields>
  <rowItems count="9">
    <i>
      <x v="1"/>
    </i>
    <i>
      <x v="3"/>
    </i>
    <i>
      <x/>
    </i>
    <i>
      <x v="6"/>
    </i>
    <i>
      <x v="5"/>
    </i>
    <i>
      <x v="4"/>
    </i>
    <i>
      <x v="7"/>
    </i>
    <i>
      <x v="2"/>
    </i>
    <i t="grand">
      <x/>
    </i>
  </rowItems>
  <colItems count="1">
    <i/>
  </colItems>
  <pageFields count="2">
    <pageField fld="1" hier="-1"/>
    <pageField fld="9" hier="-1"/>
  </pageFields>
  <dataFields count="1">
    <dataField name="Sum of Amount" fld="10" baseField="0" baseItem="0" numFmtId="42"/>
  </dataFields>
  <chartFormats count="7">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2" format="4" series="1">
      <pivotArea type="data" outline="0" fieldPosition="0">
        <references count="2">
          <reference field="4294967294" count="1" selected="0">
            <x v="0"/>
          </reference>
          <reference field="1" count="1" selected="0">
            <x v="0"/>
          </reference>
        </references>
      </pivotArea>
    </chartFormat>
    <chartFormat chart="2" format="5" series="1">
      <pivotArea type="data" outline="0" fieldPosition="0">
        <references count="2">
          <reference field="4294967294" count="1" selected="0">
            <x v="0"/>
          </reference>
          <reference field="1" count="1" selected="0">
            <x v="1"/>
          </reference>
        </references>
      </pivotArea>
    </chartFormat>
    <chartFormat chart="2" format="6"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6"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3CF7CE7-5AD0-8C42-BE8F-F3F21E58D06D}"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5:B16" firstHeaderRow="1" firstDataRow="1" firstDataCol="1" rowPageCount="3" colPageCount="1"/>
  <pivotFields count="11">
    <pivotField showAll="0"/>
    <pivotField axis="axisPage" showAll="0">
      <items count="3">
        <item x="0"/>
        <item x="1"/>
        <item t="default"/>
      </items>
    </pivotField>
    <pivotField showAll="0">
      <items count="13">
        <item x="0"/>
        <item x="1"/>
        <item x="2"/>
        <item x="3"/>
        <item x="4"/>
        <item x="5"/>
        <item x="6"/>
        <item x="7"/>
        <item x="8"/>
        <item x="9"/>
        <item x="10"/>
        <item x="11"/>
        <item t="default"/>
      </items>
    </pivotField>
    <pivotField showAll="0"/>
    <pivotField axis="axisRow" showAll="0" measureFilter="1" sortType="ascending">
      <items count="198">
        <item x="98"/>
        <item x="46"/>
        <item x="39"/>
        <item x="158"/>
        <item x="114"/>
        <item x="95"/>
        <item x="124"/>
        <item x="172"/>
        <item x="189"/>
        <item x="194"/>
        <item x="23"/>
        <item x="70"/>
        <item x="43"/>
        <item x="162"/>
        <item x="94"/>
        <item x="3"/>
        <item x="156"/>
        <item x="48"/>
        <item x="183"/>
        <item x="88"/>
        <item x="0"/>
        <item x="29"/>
        <item x="50"/>
        <item x="164"/>
        <item x="113"/>
        <item x="178"/>
        <item x="151"/>
        <item x="84"/>
        <item x="122"/>
        <item x="102"/>
        <item x="69"/>
        <item x="19"/>
        <item x="144"/>
        <item x="65"/>
        <item x="152"/>
        <item x="14"/>
        <item x="71"/>
        <item x="51"/>
        <item x="36"/>
        <item x="111"/>
        <item x="119"/>
        <item x="57"/>
        <item x="56"/>
        <item x="45"/>
        <item x="100"/>
        <item x="190"/>
        <item x="165"/>
        <item x="140"/>
        <item x="85"/>
        <item x="15"/>
        <item x="150"/>
        <item x="169"/>
        <item x="145"/>
        <item x="10"/>
        <item x="21"/>
        <item x="104"/>
        <item x="77"/>
        <item x="34"/>
        <item x="47"/>
        <item x="143"/>
        <item x="73"/>
        <item x="106"/>
        <item x="33"/>
        <item x="52"/>
        <item x="176"/>
        <item x="154"/>
        <item x="161"/>
        <item x="55"/>
        <item x="89"/>
        <item x="129"/>
        <item x="6"/>
        <item x="35"/>
        <item x="40"/>
        <item x="141"/>
        <item x="41"/>
        <item x="2"/>
        <item x="101"/>
        <item x="137"/>
        <item x="42"/>
        <item x="121"/>
        <item x="157"/>
        <item x="82"/>
        <item x="91"/>
        <item x="188"/>
        <item x="93"/>
        <item x="108"/>
        <item x="168"/>
        <item x="24"/>
        <item x="62"/>
        <item x="125"/>
        <item x="22"/>
        <item x="11"/>
        <item x="68"/>
        <item x="175"/>
        <item x="134"/>
        <item x="49"/>
        <item x="115"/>
        <item x="127"/>
        <item x="32"/>
        <item x="187"/>
        <item x="78"/>
        <item x="28"/>
        <item x="83"/>
        <item x="13"/>
        <item x="64"/>
        <item x="37"/>
        <item x="184"/>
        <item x="159"/>
        <item x="25"/>
        <item x="109"/>
        <item x="171"/>
        <item x="133"/>
        <item x="61"/>
        <item x="79"/>
        <item x="72"/>
        <item x="17"/>
        <item x="5"/>
        <item x="155"/>
        <item x="54"/>
        <item x="12"/>
        <item x="76"/>
        <item x="30"/>
        <item x="26"/>
        <item x="8"/>
        <item x="180"/>
        <item x="147"/>
        <item x="135"/>
        <item x="96"/>
        <item x="136"/>
        <item x="160"/>
        <item x="97"/>
        <item x="80"/>
        <item x="103"/>
        <item x="87"/>
        <item x="74"/>
        <item x="81"/>
        <item x="75"/>
        <item x="177"/>
        <item x="59"/>
        <item x="174"/>
        <item x="38"/>
        <item x="123"/>
        <item x="173"/>
        <item x="110"/>
        <item x="63"/>
        <item x="148"/>
        <item x="191"/>
        <item x="44"/>
        <item x="166"/>
        <item x="117"/>
        <item x="92"/>
        <item x="181"/>
        <item x="149"/>
        <item x="58"/>
        <item x="4"/>
        <item x="20"/>
        <item x="131"/>
        <item x="193"/>
        <item x="182"/>
        <item x="31"/>
        <item x="67"/>
        <item x="126"/>
        <item x="186"/>
        <item x="107"/>
        <item x="192"/>
        <item x="142"/>
        <item x="16"/>
        <item x="138"/>
        <item x="90"/>
        <item x="116"/>
        <item x="179"/>
        <item x="139"/>
        <item x="195"/>
        <item x="128"/>
        <item x="112"/>
        <item x="153"/>
        <item x="130"/>
        <item x="60"/>
        <item x="118"/>
        <item x="86"/>
        <item x="185"/>
        <item x="9"/>
        <item x="53"/>
        <item x="163"/>
        <item x="1"/>
        <item x="66"/>
        <item x="99"/>
        <item x="18"/>
        <item x="120"/>
        <item x="146"/>
        <item x="132"/>
        <item x="27"/>
        <item x="170"/>
        <item x="105"/>
        <item x="167"/>
        <item x="7"/>
        <item x="196"/>
        <item t="default"/>
      </items>
      <autoSortScope>
        <pivotArea dataOnly="0" outline="0" fieldPosition="0">
          <references count="1">
            <reference field="4294967294" count="1" selected="0">
              <x v="0"/>
            </reference>
          </references>
        </pivotArea>
      </autoSortScope>
    </pivotField>
    <pivotField showAll="0"/>
    <pivotField axis="axisPage" showAll="0">
      <items count="9">
        <item x="7"/>
        <item x="2"/>
        <item x="0"/>
        <item x="1"/>
        <item x="4"/>
        <item x="5"/>
        <item x="6"/>
        <item x="3"/>
        <item t="default"/>
      </items>
    </pivotField>
    <pivotField showAll="0"/>
    <pivotField showAll="0"/>
    <pivotField axis="axisPage" showAll="0">
      <items count="7">
        <item x="4"/>
        <item x="1"/>
        <item x="0"/>
        <item x="2"/>
        <item x="5"/>
        <item x="3"/>
        <item t="default"/>
      </items>
    </pivotField>
    <pivotField dataField="1" showAll="0">
      <items count="855">
        <item x="749"/>
        <item x="93"/>
        <item x="308"/>
        <item x="845"/>
        <item x="287"/>
        <item x="837"/>
        <item x="538"/>
        <item x="67"/>
        <item x="724"/>
        <item x="620"/>
        <item x="199"/>
        <item x="739"/>
        <item x="520"/>
        <item x="138"/>
        <item x="127"/>
        <item x="503"/>
        <item x="656"/>
        <item x="511"/>
        <item x="560"/>
        <item x="164"/>
        <item x="806"/>
        <item x="793"/>
        <item x="773"/>
        <item x="247"/>
        <item x="398"/>
        <item x="353"/>
        <item x="507"/>
        <item x="55"/>
        <item x="243"/>
        <item x="263"/>
        <item x="295"/>
        <item x="242"/>
        <item x="166"/>
        <item x="481"/>
        <item x="16"/>
        <item x="375"/>
        <item x="771"/>
        <item x="80"/>
        <item x="790"/>
        <item x="94"/>
        <item x="648"/>
        <item x="320"/>
        <item x="756"/>
        <item x="183"/>
        <item x="281"/>
        <item x="173"/>
        <item x="181"/>
        <item x="706"/>
        <item x="816"/>
        <item x="814"/>
        <item x="621"/>
        <item x="487"/>
        <item x="240"/>
        <item x="702"/>
        <item x="145"/>
        <item x="445"/>
        <item x="282"/>
        <item x="718"/>
        <item x="603"/>
        <item x="691"/>
        <item x="31"/>
        <item x="191"/>
        <item x="227"/>
        <item x="682"/>
        <item x="345"/>
        <item x="85"/>
        <item x="244"/>
        <item x="74"/>
        <item x="705"/>
        <item x="551"/>
        <item x="533"/>
        <item x="583"/>
        <item x="75"/>
        <item x="261"/>
        <item x="383"/>
        <item x="434"/>
        <item x="424"/>
        <item x="64"/>
        <item x="515"/>
        <item x="684"/>
        <item x="443"/>
        <item x="123"/>
        <item x="303"/>
        <item x="332"/>
        <item x="171"/>
        <item x="622"/>
        <item x="847"/>
        <item x="403"/>
        <item x="644"/>
        <item x="100"/>
        <item x="304"/>
        <item x="170"/>
        <item x="205"/>
        <item x="571"/>
        <item x="379"/>
        <item x="176"/>
        <item x="775"/>
        <item x="641"/>
        <item x="36"/>
        <item x="330"/>
        <item x="283"/>
        <item x="161"/>
        <item x="565"/>
        <item x="23"/>
        <item x="156"/>
        <item x="596"/>
        <item x="624"/>
        <item x="577"/>
        <item x="595"/>
        <item x="646"/>
        <item x="613"/>
        <item x="681"/>
        <item x="59"/>
        <item x="293"/>
        <item x="221"/>
        <item x="81"/>
        <item x="17"/>
        <item x="598"/>
        <item x="754"/>
        <item x="475"/>
        <item x="276"/>
        <item x="297"/>
        <item x="119"/>
        <item x="307"/>
        <item x="601"/>
        <item x="254"/>
        <item x="529"/>
        <item x="400"/>
        <item x="8"/>
        <item x="172"/>
        <item x="232"/>
        <item x="625"/>
        <item x="57"/>
        <item x="720"/>
        <item x="196"/>
        <item x="760"/>
        <item x="714"/>
        <item x="504"/>
        <item x="480"/>
        <item x="143"/>
        <item x="323"/>
        <item x="544"/>
        <item x="14"/>
        <item x="347"/>
        <item x="530"/>
        <item x="521"/>
        <item x="251"/>
        <item x="319"/>
        <item x="813"/>
        <item x="68"/>
        <item x="661"/>
        <item x="496"/>
        <item x="542"/>
        <item x="567"/>
        <item x="535"/>
        <item x="615"/>
        <item x="112"/>
        <item x="534"/>
        <item x="188"/>
        <item x="96"/>
        <item x="662"/>
        <item x="629"/>
        <item x="694"/>
        <item x="636"/>
        <item x="491"/>
        <item x="492"/>
        <item x="305"/>
        <item x="821"/>
        <item x="312"/>
        <item x="187"/>
        <item x="124"/>
        <item x="808"/>
        <item x="43"/>
        <item x="678"/>
        <item x="26"/>
        <item x="537"/>
        <item x="317"/>
        <item x="207"/>
        <item x="671"/>
        <item x="709"/>
        <item x="101"/>
        <item x="198"/>
        <item x="226"/>
        <item x="321"/>
        <item x="667"/>
        <item x="210"/>
        <item x="326"/>
        <item x="406"/>
        <item x="631"/>
        <item x="378"/>
        <item x="467"/>
        <item x="141"/>
        <item x="45"/>
        <item x="46"/>
        <item x="175"/>
        <item x="377"/>
        <item x="593"/>
        <item x="664"/>
        <item x="212"/>
        <item x="597"/>
        <item x="58"/>
        <item x="791"/>
        <item x="122"/>
        <item x="142"/>
        <item x="792"/>
        <item x="9"/>
        <item x="111"/>
        <item x="246"/>
        <item x="616"/>
        <item x="721"/>
        <item x="572"/>
        <item x="99"/>
        <item x="473"/>
        <item x="610"/>
        <item x="779"/>
        <item x="686"/>
        <item x="362"/>
        <item x="311"/>
        <item x="585"/>
        <item x="725"/>
        <item x="522"/>
        <item x="820"/>
        <item x="423"/>
        <item x="189"/>
        <item x="211"/>
        <item x="643"/>
        <item x="608"/>
        <item x="299"/>
        <item x="579"/>
        <item x="302"/>
        <item x="607"/>
        <item x="463"/>
        <item x="505"/>
        <item x="78"/>
        <item x="580"/>
        <item x="518"/>
        <item x="653"/>
        <item x="54"/>
        <item x="510"/>
        <item x="752"/>
        <item x="265"/>
        <item x="581"/>
        <item x="358"/>
        <item x="62"/>
        <item x="310"/>
        <item x="690"/>
        <item x="433"/>
        <item x="606"/>
        <item x="828"/>
        <item x="195"/>
        <item x="707"/>
        <item x="546"/>
        <item x="241"/>
        <item x="609"/>
        <item x="479"/>
        <item x="215"/>
        <item x="98"/>
        <item x="594"/>
        <item x="685"/>
        <item x="633"/>
        <item x="405"/>
        <item x="699"/>
        <item x="38"/>
        <item x="688"/>
        <item x="451"/>
        <item x="148"/>
        <item x="600"/>
        <item x="151"/>
        <item x="174"/>
        <item x="669"/>
        <item x="268"/>
        <item x="228"/>
        <item x="6"/>
        <item x="420"/>
        <item x="722"/>
        <item x="404"/>
        <item x="796"/>
        <item x="524"/>
        <item x="253"/>
        <item x="757"/>
        <item x="53"/>
        <item x="236"/>
        <item x="642"/>
        <item x="764"/>
        <item x="471"/>
        <item x="149"/>
        <item x="611"/>
        <item x="69"/>
        <item x="717"/>
        <item x="755"/>
        <item x="708"/>
        <item x="412"/>
        <item x="50"/>
        <item x="798"/>
        <item x="410"/>
        <item x="415"/>
        <item x="436"/>
        <item x="296"/>
        <item x="272"/>
        <item x="655"/>
        <item x="131"/>
        <item x="462"/>
        <item x="429"/>
        <item x="587"/>
        <item x="787"/>
        <item x="428"/>
        <item x="432"/>
        <item x="852"/>
        <item x="259"/>
        <item x="465"/>
        <item x="110"/>
        <item x="104"/>
        <item x="397"/>
        <item x="802"/>
        <item x="772"/>
        <item x="334"/>
        <item x="361"/>
        <item x="630"/>
        <item x="747"/>
        <item x="47"/>
        <item x="758"/>
        <item x="0"/>
        <item x="386"/>
        <item x="649"/>
        <item x="549"/>
        <item x="65"/>
        <item x="106"/>
        <item x="102"/>
        <item x="185"/>
        <item x="663"/>
        <item x="231"/>
        <item x="767"/>
        <item x="385"/>
        <item x="470"/>
        <item x="222"/>
        <item x="508"/>
        <item x="727"/>
        <item x="552"/>
        <item x="130"/>
        <item x="239"/>
        <item x="545"/>
        <item x="113"/>
        <item x="3"/>
        <item x="392"/>
        <item x="184"/>
        <item x="627"/>
        <item x="339"/>
        <item x="759"/>
        <item x="373"/>
        <item x="776"/>
        <item x="848"/>
        <item x="564"/>
        <item x="390"/>
        <item x="336"/>
        <item x="730"/>
        <item x="788"/>
        <item x="838"/>
        <item x="444"/>
        <item x="193"/>
        <item x="370"/>
        <item x="333"/>
        <item x="223"/>
        <item x="605"/>
        <item x="733"/>
        <item x="217"/>
        <item x="206"/>
        <item x="92"/>
        <item x="728"/>
        <item x="197"/>
        <item x="527"/>
        <item x="650"/>
        <item x="810"/>
        <item x="435"/>
        <item x="768"/>
        <item x="803"/>
        <item x="129"/>
        <item x="270"/>
        <item x="284"/>
        <item x="86"/>
        <item x="744"/>
        <item x="548"/>
        <item x="13"/>
        <item x="49"/>
        <item x="582"/>
        <item x="704"/>
        <item x="391"/>
        <item x="703"/>
        <item x="437"/>
        <item x="417"/>
        <item x="146"/>
        <item x="501"/>
        <item x="517"/>
        <item x="831"/>
        <item x="541"/>
        <item x="15"/>
        <item x="846"/>
        <item x="275"/>
        <item x="220"/>
        <item x="761"/>
        <item x="809"/>
        <item x="260"/>
        <item x="27"/>
        <item x="103"/>
        <item x="343"/>
        <item x="839"/>
        <item x="144"/>
        <item x="835"/>
        <item x="402"/>
        <item x="591"/>
        <item x="56"/>
        <item x="291"/>
        <item x="419"/>
        <item x="781"/>
        <item x="751"/>
        <item x="351"/>
        <item x="63"/>
        <item x="425"/>
        <item x="769"/>
        <item x="836"/>
        <item x="489"/>
        <item x="301"/>
        <item x="399"/>
        <item x="262"/>
        <item x="394"/>
        <item x="337"/>
        <item x="559"/>
        <item x="4"/>
        <item x="731"/>
        <item x="561"/>
        <item x="543"/>
        <item x="365"/>
        <item x="853"/>
        <item x="712"/>
        <item x="135"/>
        <item x="700"/>
        <item x="329"/>
        <item x="844"/>
        <item x="325"/>
        <item x="39"/>
        <item x="735"/>
        <item x="783"/>
        <item x="670"/>
        <item x="554"/>
        <item x="563"/>
        <item x="557"/>
        <item x="488"/>
        <item x="114"/>
        <item x="52"/>
        <item x="309"/>
        <item x="408"/>
        <item x="474"/>
        <item x="784"/>
        <item x="384"/>
        <item x="376"/>
        <item x="695"/>
        <item x="294"/>
        <item x="780"/>
        <item x="676"/>
        <item x="638"/>
        <item x="562"/>
        <item x="525"/>
        <item x="455"/>
        <item x="290"/>
        <item x="826"/>
        <item x="763"/>
        <item x="506"/>
        <item x="335"/>
        <item x="782"/>
        <item x="342"/>
        <item x="177"/>
        <item x="558"/>
        <item x="97"/>
        <item x="426"/>
        <item x="493"/>
        <item x="634"/>
        <item x="673"/>
        <item x="786"/>
        <item x="356"/>
        <item x="765"/>
        <item x="341"/>
        <item x="736"/>
        <item x="459"/>
        <item x="812"/>
        <item x="128"/>
        <item x="77"/>
        <item x="575"/>
        <item x="672"/>
        <item x="698"/>
        <item x="11"/>
        <item x="194"/>
        <item x="441"/>
        <item x="449"/>
        <item x="472"/>
        <item x="466"/>
        <item x="409"/>
        <item x="753"/>
        <item x="555"/>
        <item x="658"/>
        <item x="590"/>
        <item x="446"/>
        <item x="401"/>
        <item x="486"/>
        <item x="586"/>
        <item x="274"/>
        <item x="450"/>
        <item x="801"/>
        <item x="516"/>
        <item x="25"/>
        <item x="354"/>
        <item x="372"/>
        <item x="396"/>
        <item x="482"/>
        <item x="393"/>
        <item x="381"/>
        <item x="107"/>
        <item x="569"/>
        <item x="693"/>
        <item x="476"/>
        <item x="457"/>
        <item x="60"/>
        <item x="639"/>
        <item x="368"/>
        <item x="61"/>
        <item x="741"/>
        <item x="285"/>
        <item x="48"/>
        <item x="269"/>
        <item x="531"/>
        <item x="76"/>
        <item x="498"/>
        <item x="91"/>
        <item x="374"/>
        <item x="696"/>
        <item x="618"/>
        <item x="126"/>
        <item x="719"/>
        <item x="190"/>
        <item x="830"/>
        <item x="578"/>
        <item x="237"/>
        <item x="249"/>
        <item x="456"/>
        <item x="680"/>
        <item x="152"/>
        <item x="344"/>
        <item x="90"/>
        <item x="418"/>
        <item x="523"/>
        <item x="169"/>
        <item x="160"/>
        <item x="584"/>
        <item x="654"/>
        <item x="750"/>
        <item x="602"/>
        <item x="346"/>
        <item x="774"/>
        <item x="502"/>
        <item x="162"/>
        <item x="136"/>
        <item x="331"/>
        <item x="168"/>
        <item x="218"/>
        <item x="147"/>
        <item x="485"/>
        <item x="497"/>
        <item x="33"/>
        <item x="357"/>
        <item x="632"/>
        <item x="832"/>
        <item x="298"/>
        <item x="340"/>
        <item x="431"/>
        <item x="371"/>
        <item x="264"/>
        <item x="850"/>
        <item x="216"/>
        <item x="716"/>
        <item x="387"/>
        <item x="369"/>
        <item x="617"/>
        <item x="674"/>
        <item x="273"/>
        <item x="833"/>
        <item x="553"/>
        <item x="70"/>
        <item x="570"/>
        <item x="468"/>
        <item x="651"/>
        <item x="29"/>
        <item x="117"/>
        <item x="109"/>
        <item x="150"/>
        <item x="640"/>
        <item x="805"/>
        <item x="726"/>
        <item x="745"/>
        <item x="647"/>
        <item x="154"/>
        <item x="623"/>
        <item x="614"/>
        <item x="460"/>
        <item x="292"/>
        <item x="115"/>
        <item x="818"/>
        <item x="746"/>
        <item x="626"/>
        <item x="576"/>
        <item x="277"/>
        <item x="350"/>
        <item x="180"/>
        <item x="829"/>
        <item x="327"/>
        <item x="697"/>
        <item x="224"/>
        <item x="79"/>
        <item x="692"/>
        <item x="665"/>
        <item x="421"/>
        <item x="89"/>
        <item x="116"/>
        <item x="574"/>
        <item x="442"/>
        <item x="512"/>
        <item x="851"/>
        <item x="666"/>
        <item x="827"/>
        <item x="687"/>
        <item x="132"/>
        <item x="37"/>
        <item x="349"/>
        <item x="762"/>
        <item x="245"/>
        <item x="219"/>
        <item x="679"/>
        <item x="448"/>
        <item x="82"/>
        <item x="612"/>
        <item x="414"/>
        <item x="461"/>
        <item x="324"/>
        <item x="454"/>
        <item x="322"/>
        <item x="738"/>
        <item x="494"/>
        <item x="359"/>
        <item x="84"/>
        <item x="599"/>
        <item x="20"/>
        <item x="823"/>
        <item x="490"/>
        <item x="777"/>
        <item x="21"/>
        <item x="701"/>
        <item x="811"/>
        <item x="73"/>
        <item x="256"/>
        <item x="478"/>
        <item x="477"/>
        <item x="267"/>
        <item x="51"/>
        <item x="440"/>
        <item x="258"/>
        <item x="314"/>
        <item x="388"/>
        <item x="71"/>
        <item x="140"/>
        <item x="167"/>
        <item x="645"/>
        <item x="40"/>
        <item x="652"/>
        <item x="248"/>
        <item x="137"/>
        <item x="528"/>
        <item x="286"/>
        <item x="208"/>
        <item x="514"/>
        <item x="843"/>
        <item x="804"/>
        <item x="182"/>
        <item x="550"/>
        <item x="316"/>
        <item x="35"/>
        <item x="108"/>
        <item x="306"/>
        <item x="413"/>
        <item x="723"/>
        <item x="513"/>
        <item x="125"/>
        <item x="24"/>
        <item x="30"/>
        <item x="660"/>
        <item x="44"/>
        <item x="280"/>
        <item x="464"/>
        <item x="729"/>
        <item x="824"/>
        <item x="360"/>
        <item x="675"/>
        <item x="422"/>
        <item x="66"/>
        <item x="539"/>
        <item x="452"/>
        <item x="18"/>
        <item x="683"/>
        <item x="366"/>
        <item x="121"/>
        <item x="689"/>
        <item x="234"/>
        <item x="799"/>
        <item x="807"/>
        <item x="200"/>
        <item x="427"/>
        <item x="573"/>
        <item x="734"/>
        <item x="797"/>
        <item x="604"/>
        <item x="637"/>
        <item x="201"/>
        <item x="458"/>
        <item x="743"/>
        <item x="28"/>
        <item x="509"/>
        <item x="364"/>
        <item x="203"/>
        <item x="83"/>
        <item x="794"/>
        <item x="250"/>
        <item x="395"/>
        <item x="592"/>
        <item x="22"/>
        <item x="556"/>
        <item x="834"/>
        <item x="795"/>
        <item x="355"/>
        <item x="713"/>
        <item x="737"/>
        <item x="163"/>
        <item x="815"/>
        <item x="255"/>
        <item x="252"/>
        <item x="300"/>
        <item x="41"/>
        <item x="677"/>
        <item x="120"/>
        <item x="547"/>
        <item x="95"/>
        <item x="711"/>
        <item x="659"/>
        <item x="209"/>
        <item x="628"/>
        <item x="352"/>
        <item x="841"/>
        <item x="192"/>
        <item x="159"/>
        <item x="2"/>
        <item x="202"/>
        <item x="153"/>
        <item x="447"/>
        <item x="72"/>
        <item x="229"/>
        <item x="770"/>
        <item x="214"/>
        <item x="278"/>
        <item x="469"/>
        <item x="842"/>
        <item x="279"/>
        <item x="800"/>
        <item x="495"/>
        <item x="165"/>
        <item x="328"/>
        <item x="318"/>
        <item x="1"/>
        <item x="668"/>
        <item x="10"/>
        <item x="526"/>
        <item x="766"/>
        <item x="315"/>
        <item x="568"/>
        <item x="34"/>
        <item x="439"/>
        <item x="748"/>
        <item x="453"/>
        <item x="822"/>
        <item x="785"/>
        <item x="840"/>
        <item x="742"/>
        <item x="7"/>
        <item x="380"/>
        <item x="532"/>
        <item x="588"/>
        <item x="483"/>
        <item x="500"/>
        <item x="179"/>
        <item x="540"/>
        <item x="186"/>
        <item x="230"/>
        <item x="235"/>
        <item x="87"/>
        <item x="407"/>
        <item x="411"/>
        <item x="363"/>
        <item x="416"/>
        <item x="819"/>
        <item x="257"/>
        <item x="389"/>
        <item x="825"/>
        <item x="19"/>
        <item x="158"/>
        <item x="118"/>
        <item x="635"/>
        <item x="817"/>
        <item x="238"/>
        <item x="133"/>
        <item x="499"/>
        <item x="233"/>
        <item x="213"/>
        <item x="139"/>
        <item x="5"/>
        <item x="157"/>
        <item x="32"/>
        <item x="204"/>
        <item x="484"/>
        <item x="12"/>
        <item x="732"/>
        <item x="849"/>
        <item x="367"/>
        <item x="778"/>
        <item x="288"/>
        <item x="789"/>
        <item x="225"/>
        <item x="519"/>
        <item x="134"/>
        <item x="566"/>
        <item x="536"/>
        <item x="313"/>
        <item x="715"/>
        <item x="348"/>
        <item x="266"/>
        <item x="657"/>
        <item x="589"/>
        <item x="42"/>
        <item x="105"/>
        <item x="740"/>
        <item x="178"/>
        <item x="155"/>
        <item x="619"/>
        <item x="289"/>
        <item x="338"/>
        <item x="88"/>
        <item x="271"/>
        <item x="430"/>
        <item x="382"/>
        <item x="710"/>
        <item x="438"/>
        <item t="default"/>
      </items>
    </pivotField>
  </pivotFields>
  <rowFields count="1">
    <field x="4"/>
  </rowFields>
  <rowItems count="11">
    <i>
      <x v="25"/>
    </i>
    <i>
      <x v="148"/>
    </i>
    <i>
      <x v="99"/>
    </i>
    <i>
      <x v="83"/>
    </i>
    <i>
      <x v="190"/>
    </i>
    <i>
      <x v="15"/>
    </i>
    <i>
      <x v="184"/>
    </i>
    <i>
      <x v="75"/>
    </i>
    <i>
      <x v="116"/>
    </i>
    <i>
      <x v="20"/>
    </i>
    <i t="grand">
      <x/>
    </i>
  </rowItems>
  <colItems count="1">
    <i/>
  </colItems>
  <pageFields count="3">
    <pageField fld="1" hier="-1"/>
    <pageField fld="6" hier="-1"/>
    <pageField fld="9" hier="-1"/>
  </pageFields>
  <dataFields count="1">
    <dataField name="Sum of Amount" fld="10" baseField="0" baseItem="0" numFmtId="42"/>
  </dataFields>
  <chartFormats count="8">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2" format="4" series="1">
      <pivotArea type="data" outline="0" fieldPosition="0">
        <references count="2">
          <reference field="4294967294" count="1" selected="0">
            <x v="0"/>
          </reference>
          <reference field="1" count="1" selected="0">
            <x v="0"/>
          </reference>
        </references>
      </pivotArea>
    </chartFormat>
    <chartFormat chart="2" format="5" series="1">
      <pivotArea type="data" outline="0" fieldPosition="0">
        <references count="2">
          <reference field="4294967294" count="1" selected="0">
            <x v="0"/>
          </reference>
          <reference field="1" count="1" selected="0">
            <x v="1"/>
          </reference>
        </references>
      </pivotArea>
    </chartFormat>
    <chartFormat chart="2" format="6"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6" format="10" series="1">
      <pivotArea type="data" outline="0" fieldPosition="0">
        <references count="1">
          <reference field="4294967294" count="1" selected="0">
            <x v="0"/>
          </reference>
        </references>
      </pivotArea>
    </chartFormat>
    <chartFormat chart="8"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CE9B5D6-349E-3B4A-903D-2F953FD386BB}"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location ref="A4:B11" firstHeaderRow="1" firstDataRow="1" firstDataCol="1" rowPageCount="2" colPageCount="1"/>
  <pivotFields count="11">
    <pivotField showAll="0"/>
    <pivotField axis="axisPage" showAll="0">
      <items count="3">
        <item x="0"/>
        <item x="1"/>
        <item t="default"/>
      </items>
    </pivotField>
    <pivotField showAll="0">
      <items count="13">
        <item x="0"/>
        <item x="1"/>
        <item x="2"/>
        <item x="3"/>
        <item x="4"/>
        <item x="5"/>
        <item x="6"/>
        <item x="7"/>
        <item x="8"/>
        <item x="9"/>
        <item x="10"/>
        <item x="11"/>
        <item t="default"/>
      </items>
    </pivotField>
    <pivotField showAll="0"/>
    <pivotField showAll="0" measureFilter="1" sortType="ascending">
      <items count="198">
        <item x="98"/>
        <item x="46"/>
        <item x="39"/>
        <item x="158"/>
        <item x="114"/>
        <item x="95"/>
        <item x="124"/>
        <item x="172"/>
        <item x="189"/>
        <item x="194"/>
        <item x="23"/>
        <item x="70"/>
        <item x="43"/>
        <item x="162"/>
        <item x="94"/>
        <item x="3"/>
        <item x="156"/>
        <item x="48"/>
        <item x="183"/>
        <item x="88"/>
        <item x="0"/>
        <item x="29"/>
        <item x="50"/>
        <item x="164"/>
        <item x="113"/>
        <item x="178"/>
        <item x="151"/>
        <item x="84"/>
        <item x="122"/>
        <item x="102"/>
        <item x="69"/>
        <item x="19"/>
        <item x="144"/>
        <item x="65"/>
        <item x="152"/>
        <item x="14"/>
        <item x="71"/>
        <item x="51"/>
        <item x="36"/>
        <item x="111"/>
        <item x="119"/>
        <item x="57"/>
        <item x="56"/>
        <item x="45"/>
        <item x="100"/>
        <item x="190"/>
        <item x="165"/>
        <item x="140"/>
        <item x="85"/>
        <item x="15"/>
        <item x="150"/>
        <item x="169"/>
        <item x="145"/>
        <item x="10"/>
        <item x="21"/>
        <item x="104"/>
        <item x="77"/>
        <item x="34"/>
        <item x="47"/>
        <item x="143"/>
        <item x="73"/>
        <item x="106"/>
        <item x="33"/>
        <item x="52"/>
        <item x="176"/>
        <item x="154"/>
        <item x="161"/>
        <item x="55"/>
        <item x="89"/>
        <item x="129"/>
        <item x="6"/>
        <item x="35"/>
        <item x="40"/>
        <item x="141"/>
        <item x="41"/>
        <item x="2"/>
        <item x="101"/>
        <item x="137"/>
        <item x="42"/>
        <item x="121"/>
        <item x="157"/>
        <item x="82"/>
        <item x="91"/>
        <item x="188"/>
        <item x="93"/>
        <item x="108"/>
        <item x="168"/>
        <item x="24"/>
        <item x="62"/>
        <item x="125"/>
        <item x="22"/>
        <item x="11"/>
        <item x="68"/>
        <item x="175"/>
        <item x="134"/>
        <item x="49"/>
        <item x="115"/>
        <item x="127"/>
        <item x="32"/>
        <item x="187"/>
        <item x="78"/>
        <item x="28"/>
        <item x="83"/>
        <item x="13"/>
        <item x="64"/>
        <item x="37"/>
        <item x="184"/>
        <item x="159"/>
        <item x="25"/>
        <item x="109"/>
        <item x="171"/>
        <item x="133"/>
        <item x="61"/>
        <item x="79"/>
        <item x="72"/>
        <item x="17"/>
        <item x="5"/>
        <item x="155"/>
        <item x="54"/>
        <item x="12"/>
        <item x="76"/>
        <item x="30"/>
        <item x="26"/>
        <item x="8"/>
        <item x="180"/>
        <item x="147"/>
        <item x="135"/>
        <item x="96"/>
        <item x="136"/>
        <item x="160"/>
        <item x="97"/>
        <item x="80"/>
        <item x="103"/>
        <item x="87"/>
        <item x="74"/>
        <item x="81"/>
        <item x="75"/>
        <item x="177"/>
        <item x="59"/>
        <item x="174"/>
        <item x="38"/>
        <item x="123"/>
        <item x="173"/>
        <item x="110"/>
        <item x="63"/>
        <item x="148"/>
        <item x="191"/>
        <item x="44"/>
        <item x="166"/>
        <item x="117"/>
        <item x="92"/>
        <item x="181"/>
        <item x="149"/>
        <item x="58"/>
        <item x="4"/>
        <item x="20"/>
        <item x="131"/>
        <item x="193"/>
        <item x="182"/>
        <item x="31"/>
        <item x="67"/>
        <item x="126"/>
        <item x="186"/>
        <item x="107"/>
        <item x="192"/>
        <item x="142"/>
        <item x="16"/>
        <item x="138"/>
        <item x="90"/>
        <item x="116"/>
        <item x="179"/>
        <item x="139"/>
        <item x="195"/>
        <item x="128"/>
        <item x="112"/>
        <item x="153"/>
        <item x="130"/>
        <item x="60"/>
        <item x="118"/>
        <item x="86"/>
        <item x="185"/>
        <item x="9"/>
        <item x="53"/>
        <item x="163"/>
        <item x="1"/>
        <item x="66"/>
        <item x="99"/>
        <item x="18"/>
        <item x="120"/>
        <item x="146"/>
        <item x="132"/>
        <item x="27"/>
        <item x="170"/>
        <item x="105"/>
        <item x="167"/>
        <item x="7"/>
        <item x="196"/>
        <item t="default"/>
      </items>
      <autoSortScope>
        <pivotArea dataOnly="0" outline="0" fieldPosition="0">
          <references count="1">
            <reference field="4294967294" count="1" selected="0">
              <x v="0"/>
            </reference>
          </references>
        </pivotArea>
      </autoSortScope>
    </pivotField>
    <pivotField showAll="0"/>
    <pivotField axis="axisPage" showAll="0">
      <items count="9">
        <item x="7"/>
        <item x="2"/>
        <item x="0"/>
        <item x="1"/>
        <item x="4"/>
        <item x="5"/>
        <item x="6"/>
        <item x="3"/>
        <item t="default"/>
      </items>
    </pivotField>
    <pivotField showAll="0"/>
    <pivotField showAll="0"/>
    <pivotField axis="axisRow" showAll="0">
      <items count="7">
        <item x="4"/>
        <item x="1"/>
        <item x="0"/>
        <item x="2"/>
        <item x="5"/>
        <item x="3"/>
        <item t="default"/>
      </items>
    </pivotField>
    <pivotField dataField="1" showAll="0">
      <items count="855">
        <item x="749"/>
        <item x="93"/>
        <item x="308"/>
        <item x="845"/>
        <item x="287"/>
        <item x="837"/>
        <item x="538"/>
        <item x="67"/>
        <item x="724"/>
        <item x="620"/>
        <item x="199"/>
        <item x="739"/>
        <item x="520"/>
        <item x="138"/>
        <item x="127"/>
        <item x="503"/>
        <item x="656"/>
        <item x="511"/>
        <item x="560"/>
        <item x="164"/>
        <item x="806"/>
        <item x="793"/>
        <item x="773"/>
        <item x="247"/>
        <item x="398"/>
        <item x="353"/>
        <item x="507"/>
        <item x="55"/>
        <item x="243"/>
        <item x="263"/>
        <item x="295"/>
        <item x="242"/>
        <item x="166"/>
        <item x="481"/>
        <item x="16"/>
        <item x="375"/>
        <item x="771"/>
        <item x="80"/>
        <item x="790"/>
        <item x="94"/>
        <item x="648"/>
        <item x="320"/>
        <item x="756"/>
        <item x="183"/>
        <item x="281"/>
        <item x="173"/>
        <item x="181"/>
        <item x="706"/>
        <item x="816"/>
        <item x="814"/>
        <item x="621"/>
        <item x="487"/>
        <item x="240"/>
        <item x="702"/>
        <item x="145"/>
        <item x="445"/>
        <item x="282"/>
        <item x="718"/>
        <item x="603"/>
        <item x="691"/>
        <item x="31"/>
        <item x="191"/>
        <item x="227"/>
        <item x="682"/>
        <item x="345"/>
        <item x="85"/>
        <item x="244"/>
        <item x="74"/>
        <item x="705"/>
        <item x="551"/>
        <item x="533"/>
        <item x="583"/>
        <item x="75"/>
        <item x="261"/>
        <item x="383"/>
        <item x="434"/>
        <item x="424"/>
        <item x="64"/>
        <item x="515"/>
        <item x="684"/>
        <item x="443"/>
        <item x="123"/>
        <item x="303"/>
        <item x="332"/>
        <item x="171"/>
        <item x="622"/>
        <item x="847"/>
        <item x="403"/>
        <item x="644"/>
        <item x="100"/>
        <item x="304"/>
        <item x="170"/>
        <item x="205"/>
        <item x="571"/>
        <item x="379"/>
        <item x="176"/>
        <item x="775"/>
        <item x="641"/>
        <item x="36"/>
        <item x="330"/>
        <item x="283"/>
        <item x="161"/>
        <item x="565"/>
        <item x="23"/>
        <item x="156"/>
        <item x="596"/>
        <item x="624"/>
        <item x="577"/>
        <item x="595"/>
        <item x="646"/>
        <item x="613"/>
        <item x="681"/>
        <item x="59"/>
        <item x="293"/>
        <item x="221"/>
        <item x="81"/>
        <item x="17"/>
        <item x="598"/>
        <item x="754"/>
        <item x="475"/>
        <item x="276"/>
        <item x="297"/>
        <item x="119"/>
        <item x="307"/>
        <item x="601"/>
        <item x="254"/>
        <item x="529"/>
        <item x="400"/>
        <item x="8"/>
        <item x="172"/>
        <item x="232"/>
        <item x="625"/>
        <item x="57"/>
        <item x="720"/>
        <item x="196"/>
        <item x="760"/>
        <item x="714"/>
        <item x="504"/>
        <item x="480"/>
        <item x="143"/>
        <item x="323"/>
        <item x="544"/>
        <item x="14"/>
        <item x="347"/>
        <item x="530"/>
        <item x="521"/>
        <item x="251"/>
        <item x="319"/>
        <item x="813"/>
        <item x="68"/>
        <item x="661"/>
        <item x="496"/>
        <item x="542"/>
        <item x="567"/>
        <item x="535"/>
        <item x="615"/>
        <item x="112"/>
        <item x="534"/>
        <item x="188"/>
        <item x="96"/>
        <item x="662"/>
        <item x="629"/>
        <item x="694"/>
        <item x="636"/>
        <item x="491"/>
        <item x="492"/>
        <item x="305"/>
        <item x="821"/>
        <item x="312"/>
        <item x="187"/>
        <item x="124"/>
        <item x="808"/>
        <item x="43"/>
        <item x="678"/>
        <item x="26"/>
        <item x="537"/>
        <item x="317"/>
        <item x="207"/>
        <item x="671"/>
        <item x="709"/>
        <item x="101"/>
        <item x="198"/>
        <item x="226"/>
        <item x="321"/>
        <item x="667"/>
        <item x="210"/>
        <item x="326"/>
        <item x="406"/>
        <item x="631"/>
        <item x="378"/>
        <item x="467"/>
        <item x="141"/>
        <item x="45"/>
        <item x="46"/>
        <item x="175"/>
        <item x="377"/>
        <item x="593"/>
        <item x="664"/>
        <item x="212"/>
        <item x="597"/>
        <item x="58"/>
        <item x="791"/>
        <item x="122"/>
        <item x="142"/>
        <item x="792"/>
        <item x="9"/>
        <item x="111"/>
        <item x="246"/>
        <item x="616"/>
        <item x="721"/>
        <item x="572"/>
        <item x="99"/>
        <item x="473"/>
        <item x="610"/>
        <item x="779"/>
        <item x="686"/>
        <item x="362"/>
        <item x="311"/>
        <item x="585"/>
        <item x="725"/>
        <item x="522"/>
        <item x="820"/>
        <item x="423"/>
        <item x="189"/>
        <item x="211"/>
        <item x="643"/>
        <item x="608"/>
        <item x="299"/>
        <item x="579"/>
        <item x="302"/>
        <item x="607"/>
        <item x="463"/>
        <item x="505"/>
        <item x="78"/>
        <item x="580"/>
        <item x="518"/>
        <item x="653"/>
        <item x="54"/>
        <item x="510"/>
        <item x="752"/>
        <item x="265"/>
        <item x="581"/>
        <item x="358"/>
        <item x="62"/>
        <item x="310"/>
        <item x="690"/>
        <item x="433"/>
        <item x="606"/>
        <item x="828"/>
        <item x="195"/>
        <item x="707"/>
        <item x="546"/>
        <item x="241"/>
        <item x="609"/>
        <item x="479"/>
        <item x="215"/>
        <item x="98"/>
        <item x="594"/>
        <item x="685"/>
        <item x="633"/>
        <item x="405"/>
        <item x="699"/>
        <item x="38"/>
        <item x="688"/>
        <item x="451"/>
        <item x="148"/>
        <item x="600"/>
        <item x="151"/>
        <item x="174"/>
        <item x="669"/>
        <item x="268"/>
        <item x="228"/>
        <item x="6"/>
        <item x="420"/>
        <item x="722"/>
        <item x="404"/>
        <item x="796"/>
        <item x="524"/>
        <item x="253"/>
        <item x="757"/>
        <item x="53"/>
        <item x="236"/>
        <item x="642"/>
        <item x="764"/>
        <item x="471"/>
        <item x="149"/>
        <item x="611"/>
        <item x="69"/>
        <item x="717"/>
        <item x="755"/>
        <item x="708"/>
        <item x="412"/>
        <item x="50"/>
        <item x="798"/>
        <item x="410"/>
        <item x="415"/>
        <item x="436"/>
        <item x="296"/>
        <item x="272"/>
        <item x="655"/>
        <item x="131"/>
        <item x="462"/>
        <item x="429"/>
        <item x="587"/>
        <item x="787"/>
        <item x="428"/>
        <item x="432"/>
        <item x="852"/>
        <item x="259"/>
        <item x="465"/>
        <item x="110"/>
        <item x="104"/>
        <item x="397"/>
        <item x="802"/>
        <item x="772"/>
        <item x="334"/>
        <item x="361"/>
        <item x="630"/>
        <item x="747"/>
        <item x="47"/>
        <item x="758"/>
        <item x="0"/>
        <item x="386"/>
        <item x="649"/>
        <item x="549"/>
        <item x="65"/>
        <item x="106"/>
        <item x="102"/>
        <item x="185"/>
        <item x="663"/>
        <item x="231"/>
        <item x="767"/>
        <item x="385"/>
        <item x="470"/>
        <item x="222"/>
        <item x="508"/>
        <item x="727"/>
        <item x="552"/>
        <item x="130"/>
        <item x="239"/>
        <item x="545"/>
        <item x="113"/>
        <item x="3"/>
        <item x="392"/>
        <item x="184"/>
        <item x="627"/>
        <item x="339"/>
        <item x="759"/>
        <item x="373"/>
        <item x="776"/>
        <item x="848"/>
        <item x="564"/>
        <item x="390"/>
        <item x="336"/>
        <item x="730"/>
        <item x="788"/>
        <item x="838"/>
        <item x="444"/>
        <item x="193"/>
        <item x="370"/>
        <item x="333"/>
        <item x="223"/>
        <item x="605"/>
        <item x="733"/>
        <item x="217"/>
        <item x="206"/>
        <item x="92"/>
        <item x="728"/>
        <item x="197"/>
        <item x="527"/>
        <item x="650"/>
        <item x="810"/>
        <item x="435"/>
        <item x="768"/>
        <item x="803"/>
        <item x="129"/>
        <item x="270"/>
        <item x="284"/>
        <item x="86"/>
        <item x="744"/>
        <item x="548"/>
        <item x="13"/>
        <item x="49"/>
        <item x="582"/>
        <item x="704"/>
        <item x="391"/>
        <item x="703"/>
        <item x="437"/>
        <item x="417"/>
        <item x="146"/>
        <item x="501"/>
        <item x="517"/>
        <item x="831"/>
        <item x="541"/>
        <item x="15"/>
        <item x="846"/>
        <item x="275"/>
        <item x="220"/>
        <item x="761"/>
        <item x="809"/>
        <item x="260"/>
        <item x="27"/>
        <item x="103"/>
        <item x="343"/>
        <item x="839"/>
        <item x="144"/>
        <item x="835"/>
        <item x="402"/>
        <item x="591"/>
        <item x="56"/>
        <item x="291"/>
        <item x="419"/>
        <item x="781"/>
        <item x="751"/>
        <item x="351"/>
        <item x="63"/>
        <item x="425"/>
        <item x="769"/>
        <item x="836"/>
        <item x="489"/>
        <item x="301"/>
        <item x="399"/>
        <item x="262"/>
        <item x="394"/>
        <item x="337"/>
        <item x="559"/>
        <item x="4"/>
        <item x="731"/>
        <item x="561"/>
        <item x="543"/>
        <item x="365"/>
        <item x="853"/>
        <item x="712"/>
        <item x="135"/>
        <item x="700"/>
        <item x="329"/>
        <item x="844"/>
        <item x="325"/>
        <item x="39"/>
        <item x="735"/>
        <item x="783"/>
        <item x="670"/>
        <item x="554"/>
        <item x="563"/>
        <item x="557"/>
        <item x="488"/>
        <item x="114"/>
        <item x="52"/>
        <item x="309"/>
        <item x="408"/>
        <item x="474"/>
        <item x="784"/>
        <item x="384"/>
        <item x="376"/>
        <item x="695"/>
        <item x="294"/>
        <item x="780"/>
        <item x="676"/>
        <item x="638"/>
        <item x="562"/>
        <item x="525"/>
        <item x="455"/>
        <item x="290"/>
        <item x="826"/>
        <item x="763"/>
        <item x="506"/>
        <item x="335"/>
        <item x="782"/>
        <item x="342"/>
        <item x="177"/>
        <item x="558"/>
        <item x="97"/>
        <item x="426"/>
        <item x="493"/>
        <item x="634"/>
        <item x="673"/>
        <item x="786"/>
        <item x="356"/>
        <item x="765"/>
        <item x="341"/>
        <item x="736"/>
        <item x="459"/>
        <item x="812"/>
        <item x="128"/>
        <item x="77"/>
        <item x="575"/>
        <item x="672"/>
        <item x="698"/>
        <item x="11"/>
        <item x="194"/>
        <item x="441"/>
        <item x="449"/>
        <item x="472"/>
        <item x="466"/>
        <item x="409"/>
        <item x="753"/>
        <item x="555"/>
        <item x="658"/>
        <item x="590"/>
        <item x="446"/>
        <item x="401"/>
        <item x="486"/>
        <item x="586"/>
        <item x="274"/>
        <item x="450"/>
        <item x="801"/>
        <item x="516"/>
        <item x="25"/>
        <item x="354"/>
        <item x="372"/>
        <item x="396"/>
        <item x="482"/>
        <item x="393"/>
        <item x="381"/>
        <item x="107"/>
        <item x="569"/>
        <item x="693"/>
        <item x="476"/>
        <item x="457"/>
        <item x="60"/>
        <item x="639"/>
        <item x="368"/>
        <item x="61"/>
        <item x="741"/>
        <item x="285"/>
        <item x="48"/>
        <item x="269"/>
        <item x="531"/>
        <item x="76"/>
        <item x="498"/>
        <item x="91"/>
        <item x="374"/>
        <item x="696"/>
        <item x="618"/>
        <item x="126"/>
        <item x="719"/>
        <item x="190"/>
        <item x="830"/>
        <item x="578"/>
        <item x="237"/>
        <item x="249"/>
        <item x="456"/>
        <item x="680"/>
        <item x="152"/>
        <item x="344"/>
        <item x="90"/>
        <item x="418"/>
        <item x="523"/>
        <item x="169"/>
        <item x="160"/>
        <item x="584"/>
        <item x="654"/>
        <item x="750"/>
        <item x="602"/>
        <item x="346"/>
        <item x="774"/>
        <item x="502"/>
        <item x="162"/>
        <item x="136"/>
        <item x="331"/>
        <item x="168"/>
        <item x="218"/>
        <item x="147"/>
        <item x="485"/>
        <item x="497"/>
        <item x="33"/>
        <item x="357"/>
        <item x="632"/>
        <item x="832"/>
        <item x="298"/>
        <item x="340"/>
        <item x="431"/>
        <item x="371"/>
        <item x="264"/>
        <item x="850"/>
        <item x="216"/>
        <item x="716"/>
        <item x="387"/>
        <item x="369"/>
        <item x="617"/>
        <item x="674"/>
        <item x="273"/>
        <item x="833"/>
        <item x="553"/>
        <item x="70"/>
        <item x="570"/>
        <item x="468"/>
        <item x="651"/>
        <item x="29"/>
        <item x="117"/>
        <item x="109"/>
        <item x="150"/>
        <item x="640"/>
        <item x="805"/>
        <item x="726"/>
        <item x="745"/>
        <item x="647"/>
        <item x="154"/>
        <item x="623"/>
        <item x="614"/>
        <item x="460"/>
        <item x="292"/>
        <item x="115"/>
        <item x="818"/>
        <item x="746"/>
        <item x="626"/>
        <item x="576"/>
        <item x="277"/>
        <item x="350"/>
        <item x="180"/>
        <item x="829"/>
        <item x="327"/>
        <item x="697"/>
        <item x="224"/>
        <item x="79"/>
        <item x="692"/>
        <item x="665"/>
        <item x="421"/>
        <item x="89"/>
        <item x="116"/>
        <item x="574"/>
        <item x="442"/>
        <item x="512"/>
        <item x="851"/>
        <item x="666"/>
        <item x="827"/>
        <item x="687"/>
        <item x="132"/>
        <item x="37"/>
        <item x="349"/>
        <item x="762"/>
        <item x="245"/>
        <item x="219"/>
        <item x="679"/>
        <item x="448"/>
        <item x="82"/>
        <item x="612"/>
        <item x="414"/>
        <item x="461"/>
        <item x="324"/>
        <item x="454"/>
        <item x="322"/>
        <item x="738"/>
        <item x="494"/>
        <item x="359"/>
        <item x="84"/>
        <item x="599"/>
        <item x="20"/>
        <item x="823"/>
        <item x="490"/>
        <item x="777"/>
        <item x="21"/>
        <item x="701"/>
        <item x="811"/>
        <item x="73"/>
        <item x="256"/>
        <item x="478"/>
        <item x="477"/>
        <item x="267"/>
        <item x="51"/>
        <item x="440"/>
        <item x="258"/>
        <item x="314"/>
        <item x="388"/>
        <item x="71"/>
        <item x="140"/>
        <item x="167"/>
        <item x="645"/>
        <item x="40"/>
        <item x="652"/>
        <item x="248"/>
        <item x="137"/>
        <item x="528"/>
        <item x="286"/>
        <item x="208"/>
        <item x="514"/>
        <item x="843"/>
        <item x="804"/>
        <item x="182"/>
        <item x="550"/>
        <item x="316"/>
        <item x="35"/>
        <item x="108"/>
        <item x="306"/>
        <item x="413"/>
        <item x="723"/>
        <item x="513"/>
        <item x="125"/>
        <item x="24"/>
        <item x="30"/>
        <item x="660"/>
        <item x="44"/>
        <item x="280"/>
        <item x="464"/>
        <item x="729"/>
        <item x="824"/>
        <item x="360"/>
        <item x="675"/>
        <item x="422"/>
        <item x="66"/>
        <item x="539"/>
        <item x="452"/>
        <item x="18"/>
        <item x="683"/>
        <item x="366"/>
        <item x="121"/>
        <item x="689"/>
        <item x="234"/>
        <item x="799"/>
        <item x="807"/>
        <item x="200"/>
        <item x="427"/>
        <item x="573"/>
        <item x="734"/>
        <item x="797"/>
        <item x="604"/>
        <item x="637"/>
        <item x="201"/>
        <item x="458"/>
        <item x="743"/>
        <item x="28"/>
        <item x="509"/>
        <item x="364"/>
        <item x="203"/>
        <item x="83"/>
        <item x="794"/>
        <item x="250"/>
        <item x="395"/>
        <item x="592"/>
        <item x="22"/>
        <item x="556"/>
        <item x="834"/>
        <item x="795"/>
        <item x="355"/>
        <item x="713"/>
        <item x="737"/>
        <item x="163"/>
        <item x="815"/>
        <item x="255"/>
        <item x="252"/>
        <item x="300"/>
        <item x="41"/>
        <item x="677"/>
        <item x="120"/>
        <item x="547"/>
        <item x="95"/>
        <item x="711"/>
        <item x="659"/>
        <item x="209"/>
        <item x="628"/>
        <item x="352"/>
        <item x="841"/>
        <item x="192"/>
        <item x="159"/>
        <item x="2"/>
        <item x="202"/>
        <item x="153"/>
        <item x="447"/>
        <item x="72"/>
        <item x="229"/>
        <item x="770"/>
        <item x="214"/>
        <item x="278"/>
        <item x="469"/>
        <item x="842"/>
        <item x="279"/>
        <item x="800"/>
        <item x="495"/>
        <item x="165"/>
        <item x="328"/>
        <item x="318"/>
        <item x="1"/>
        <item x="668"/>
        <item x="10"/>
        <item x="526"/>
        <item x="766"/>
        <item x="315"/>
        <item x="568"/>
        <item x="34"/>
        <item x="439"/>
        <item x="748"/>
        <item x="453"/>
        <item x="822"/>
        <item x="785"/>
        <item x="840"/>
        <item x="742"/>
        <item x="7"/>
        <item x="380"/>
        <item x="532"/>
        <item x="588"/>
        <item x="483"/>
        <item x="500"/>
        <item x="179"/>
        <item x="540"/>
        <item x="186"/>
        <item x="230"/>
        <item x="235"/>
        <item x="87"/>
        <item x="407"/>
        <item x="411"/>
        <item x="363"/>
        <item x="416"/>
        <item x="819"/>
        <item x="257"/>
        <item x="389"/>
        <item x="825"/>
        <item x="19"/>
        <item x="158"/>
        <item x="118"/>
        <item x="635"/>
        <item x="817"/>
        <item x="238"/>
        <item x="133"/>
        <item x="499"/>
        <item x="233"/>
        <item x="213"/>
        <item x="139"/>
        <item x="5"/>
        <item x="157"/>
        <item x="32"/>
        <item x="204"/>
        <item x="484"/>
        <item x="12"/>
        <item x="732"/>
        <item x="849"/>
        <item x="367"/>
        <item x="778"/>
        <item x="288"/>
        <item x="789"/>
        <item x="225"/>
        <item x="519"/>
        <item x="134"/>
        <item x="566"/>
        <item x="536"/>
        <item x="313"/>
        <item x="715"/>
        <item x="348"/>
        <item x="266"/>
        <item x="657"/>
        <item x="589"/>
        <item x="42"/>
        <item x="105"/>
        <item x="740"/>
        <item x="178"/>
        <item x="155"/>
        <item x="619"/>
        <item x="289"/>
        <item x="338"/>
        <item x="88"/>
        <item x="271"/>
        <item x="430"/>
        <item x="382"/>
        <item x="710"/>
        <item x="438"/>
        <item t="default"/>
      </items>
    </pivotField>
  </pivotFields>
  <rowFields count="1">
    <field x="9"/>
  </rowFields>
  <rowItems count="7">
    <i>
      <x/>
    </i>
    <i>
      <x v="1"/>
    </i>
    <i>
      <x v="2"/>
    </i>
    <i>
      <x v="3"/>
    </i>
    <i>
      <x v="4"/>
    </i>
    <i>
      <x v="5"/>
    </i>
    <i t="grand">
      <x/>
    </i>
  </rowItems>
  <colItems count="1">
    <i/>
  </colItems>
  <pageFields count="2">
    <pageField fld="1" hier="-1"/>
    <pageField fld="6" hier="-1"/>
  </pageFields>
  <dataFields count="1">
    <dataField name="Sum of Amount" fld="10" baseField="0" baseItem="0" numFmtId="42"/>
  </dataFields>
  <chartFormats count="9">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2" format="4" series="1">
      <pivotArea type="data" outline="0" fieldPosition="0">
        <references count="2">
          <reference field="4294967294" count="1" selected="0">
            <x v="0"/>
          </reference>
          <reference field="1" count="1" selected="0">
            <x v="0"/>
          </reference>
        </references>
      </pivotArea>
    </chartFormat>
    <chartFormat chart="2" format="5" series="1">
      <pivotArea type="data" outline="0" fieldPosition="0">
        <references count="2">
          <reference field="4294967294" count="1" selected="0">
            <x v="0"/>
          </reference>
          <reference field="1" count="1" selected="0">
            <x v="1"/>
          </reference>
        </references>
      </pivotArea>
    </chartFormat>
    <chartFormat chart="2" format="6"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6" format="10" series="1">
      <pivotArea type="data" outline="0" fieldPosition="0">
        <references count="1">
          <reference field="4294967294" count="1" selected="0">
            <x v="0"/>
          </reference>
        </references>
      </pivotArea>
    </chartFormat>
    <chartFormat chart="8" format="12" series="1">
      <pivotArea type="data" outline="0" fieldPosition="0">
        <references count="1">
          <reference field="4294967294" count="1" selected="0">
            <x v="0"/>
          </reference>
        </references>
      </pivotArea>
    </chartFormat>
    <chartFormat chart="11"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AA2C810-5F64-314E-B5A8-6E19E7194C94}"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A5:B11" firstHeaderRow="1" firstDataRow="1" firstDataCol="1" rowPageCount="3" colPageCount="1"/>
  <pivotFields count="11">
    <pivotField showAll="0">
      <items count="976">
        <item x="515"/>
        <item x="568"/>
        <item x="972"/>
        <item x="122"/>
        <item x="206"/>
        <item x="720"/>
        <item x="286"/>
        <item x="275"/>
        <item x="724"/>
        <item x="962"/>
        <item x="7"/>
        <item x="387"/>
        <item x="424"/>
        <item x="113"/>
        <item x="738"/>
        <item x="14"/>
        <item x="852"/>
        <item x="356"/>
        <item x="315"/>
        <item x="845"/>
        <item x="22"/>
        <item x="531"/>
        <item x="691"/>
        <item x="415"/>
        <item x="79"/>
        <item x="35"/>
        <item x="335"/>
        <item x="196"/>
        <item x="944"/>
        <item x="901"/>
        <item x="49"/>
        <item x="965"/>
        <item x="285"/>
        <item x="320"/>
        <item x="783"/>
        <item x="412"/>
        <item x="155"/>
        <item x="842"/>
        <item x="402"/>
        <item x="672"/>
        <item x="596"/>
        <item x="311"/>
        <item x="851"/>
        <item x="129"/>
        <item x="909"/>
        <item x="432"/>
        <item x="754"/>
        <item x="292"/>
        <item x="803"/>
        <item x="644"/>
        <item x="229"/>
        <item x="16"/>
        <item x="101"/>
        <item x="617"/>
        <item x="577"/>
        <item x="742"/>
        <item x="62"/>
        <item x="465"/>
        <item x="187"/>
        <item x="374"/>
        <item x="770"/>
        <item x="567"/>
        <item x="758"/>
        <item x="271"/>
        <item x="238"/>
        <item x="804"/>
        <item x="207"/>
        <item x="670"/>
        <item x="549"/>
        <item x="395"/>
        <item x="446"/>
        <item x="268"/>
        <item x="661"/>
        <item x="837"/>
        <item x="535"/>
        <item x="445"/>
        <item x="697"/>
        <item x="479"/>
        <item x="780"/>
        <item x="328"/>
        <item x="673"/>
        <item x="656"/>
        <item x="279"/>
        <item x="331"/>
        <item x="172"/>
        <item x="178"/>
        <item x="811"/>
        <item x="553"/>
        <item x="767"/>
        <item x="921"/>
        <item x="329"/>
        <item x="583"/>
        <item x="822"/>
        <item x="898"/>
        <item x="580"/>
        <item x="572"/>
        <item x="908"/>
        <item x="240"/>
        <item x="411"/>
        <item x="957"/>
        <item x="408"/>
        <item x="143"/>
        <item x="53"/>
        <item x="641"/>
        <item x="878"/>
        <item x="703"/>
        <item x="84"/>
        <item x="289"/>
        <item x="902"/>
        <item x="597"/>
        <item x="135"/>
        <item x="362"/>
        <item x="1"/>
        <item x="546"/>
        <item x="139"/>
        <item x="28"/>
        <item x="92"/>
        <item x="310"/>
        <item x="850"/>
        <item x="163"/>
        <item x="103"/>
        <item x="824"/>
        <item x="150"/>
        <item x="613"/>
        <item x="876"/>
        <item x="77"/>
        <item x="208"/>
        <item x="559"/>
        <item x="862"/>
        <item x="37"/>
        <item x="458"/>
        <item x="633"/>
        <item x="857"/>
        <item x="606"/>
        <item x="627"/>
        <item x="809"/>
        <item x="507"/>
        <item x="514"/>
        <item x="714"/>
        <item x="752"/>
        <item x="470"/>
        <item x="700"/>
        <item x="425"/>
        <item x="226"/>
        <item x="186"/>
        <item x="715"/>
        <item x="726"/>
        <item x="906"/>
        <item x="536"/>
        <item x="169"/>
        <item x="695"/>
        <item x="75"/>
        <item x="855"/>
        <item x="281"/>
        <item x="119"/>
        <item x="38"/>
        <item x="337"/>
        <item x="506"/>
        <item x="452"/>
        <item x="707"/>
        <item x="80"/>
        <item x="371"/>
        <item x="674"/>
        <item x="900"/>
        <item x="86"/>
        <item x="175"/>
        <item x="745"/>
        <item x="774"/>
        <item x="784"/>
        <item x="808"/>
        <item x="892"/>
        <item x="179"/>
        <item x="655"/>
        <item x="361"/>
        <item x="579"/>
        <item x="265"/>
        <item x="529"/>
        <item x="734"/>
        <item x="15"/>
        <item x="69"/>
        <item x="23"/>
        <item x="296"/>
        <item x="511"/>
        <item x="810"/>
        <item x="403"/>
        <item x="437"/>
        <item x="575"/>
        <item x="528"/>
        <item x="313"/>
        <item x="939"/>
        <item x="288"/>
        <item x="325"/>
        <item x="794"/>
        <item x="258"/>
        <item x="277"/>
        <item x="464"/>
        <item x="543"/>
        <item x="509"/>
        <item x="899"/>
        <item x="788"/>
        <item x="221"/>
        <item x="359"/>
        <item x="827"/>
        <item x="551"/>
        <item x="554"/>
        <item x="532"/>
        <item x="706"/>
        <item x="598"/>
        <item x="459"/>
        <item x="903"/>
        <item x="413"/>
        <item x="116"/>
        <item x="890"/>
        <item x="626"/>
        <item x="616"/>
        <item x="526"/>
        <item x="416"/>
        <item x="239"/>
        <item x="252"/>
        <item x="58"/>
        <item x="723"/>
        <item x="435"/>
        <item x="166"/>
        <item x="785"/>
        <item x="516"/>
        <item x="200"/>
        <item x="843"/>
        <item x="888"/>
        <item x="347"/>
        <item x="345"/>
        <item x="420"/>
        <item x="571"/>
        <item x="846"/>
        <item x="294"/>
        <item x="323"/>
        <item x="118"/>
        <item x="897"/>
        <item x="82"/>
        <item x="149"/>
        <item x="72"/>
        <item x="865"/>
        <item x="293"/>
        <item x="259"/>
        <item x="548"/>
        <item x="728"/>
        <item x="912"/>
        <item x="634"/>
        <item x="969"/>
        <item x="679"/>
        <item x="722"/>
        <item x="471"/>
        <item x="467"/>
        <item x="309"/>
        <item x="47"/>
        <item x="264"/>
        <item x="426"/>
        <item x="78"/>
        <item x="390"/>
        <item x="589"/>
        <item x="148"/>
        <item x="466"/>
        <item x="687"/>
        <item x="168"/>
        <item x="317"/>
        <item x="763"/>
        <item x="405"/>
        <item x="544"/>
        <item x="304"/>
        <item x="10"/>
        <item x="287"/>
        <item x="924"/>
        <item x="762"/>
        <item x="26"/>
        <item x="974"/>
        <item x="156"/>
        <item x="312"/>
        <item x="841"/>
        <item x="943"/>
        <item x="254"/>
        <item x="657"/>
        <item x="818"/>
        <item x="230"/>
        <item x="32"/>
        <item x="786"/>
        <item x="566"/>
        <item x="573"/>
        <item x="749"/>
        <item x="748"/>
        <item x="702"/>
        <item x="926"/>
        <item x="146"/>
        <item x="805"/>
        <item x="739"/>
        <item x="400"/>
        <item x="493"/>
        <item x="690"/>
        <item x="216"/>
        <item x="923"/>
        <item x="95"/>
        <item x="730"/>
        <item x="40"/>
        <item x="198"/>
        <item x="636"/>
        <item x="177"/>
        <item x="74"/>
        <item x="601"/>
        <item x="807"/>
        <item x="428"/>
        <item x="759"/>
        <item x="50"/>
        <item x="952"/>
        <item x="678"/>
        <item x="530"/>
        <item x="600"/>
        <item x="34"/>
        <item x="378"/>
        <item x="922"/>
        <item x="181"/>
        <item x="867"/>
        <item x="680"/>
        <item x="336"/>
        <item x="151"/>
        <item x="319"/>
        <item x="249"/>
        <item x="880"/>
        <item x="85"/>
        <item x="126"/>
        <item x="87"/>
        <item x="498"/>
        <item x="120"/>
        <item x="469"/>
        <item x="895"/>
        <item x="33"/>
        <item x="59"/>
        <item x="708"/>
        <item x="232"/>
        <item x="590"/>
        <item x="138"/>
        <item x="919"/>
        <item x="512"/>
        <item x="456"/>
        <item x="398"/>
        <item x="486"/>
        <item x="191"/>
        <item x="609"/>
        <item x="89"/>
        <item x="887"/>
        <item x="648"/>
        <item x="653"/>
        <item x="11"/>
        <item x="871"/>
        <item x="81"/>
        <item x="564"/>
        <item x="743"/>
        <item x="792"/>
        <item x="4"/>
        <item x="364"/>
        <item x="490"/>
        <item x="162"/>
        <item x="694"/>
        <item x="768"/>
        <item x="914"/>
        <item x="385"/>
        <item x="478"/>
        <item x="716"/>
        <item x="0"/>
        <item x="370"/>
        <item x="228"/>
        <item x="461"/>
        <item x="642"/>
        <item x="881"/>
        <item x="956"/>
        <item x="450"/>
        <item x="858"/>
        <item x="481"/>
        <item x="750"/>
        <item x="760"/>
        <item x="727"/>
        <item x="174"/>
        <item x="854"/>
        <item x="243"/>
        <item x="771"/>
        <item x="654"/>
        <item x="427"/>
        <item x="839"/>
        <item x="31"/>
        <item x="212"/>
        <item x="389"/>
        <item x="267"/>
        <item x="409"/>
        <item x="593"/>
        <item x="284"/>
        <item x="145"/>
        <item x="282"/>
        <item x="698"/>
        <item x="251"/>
        <item x="958"/>
        <item x="351"/>
        <item x="483"/>
        <item x="205"/>
        <item x="623"/>
        <item x="105"/>
        <item x="776"/>
        <item x="410"/>
        <item x="45"/>
        <item x="41"/>
        <item x="43"/>
        <item x="578"/>
        <item x="640"/>
        <item x="605"/>
        <item x="894"/>
        <item x="586"/>
        <item x="396"/>
        <item x="94"/>
        <item x="781"/>
        <item x="955"/>
        <item x="800"/>
        <item x="210"/>
        <item x="330"/>
        <item x="6"/>
        <item x="574"/>
        <item x="764"/>
        <item x="692"/>
        <item x="501"/>
        <item x="873"/>
        <item x="237"/>
        <item x="379"/>
        <item x="131"/>
        <item x="441"/>
        <item x="421"/>
        <item x="102"/>
        <item x="744"/>
        <item x="363"/>
        <item x="414"/>
        <item x="513"/>
        <item x="419"/>
        <item x="340"/>
        <item x="299"/>
        <item x="539"/>
        <item x="480"/>
        <item x="306"/>
        <item x="55"/>
        <item x="904"/>
        <item x="256"/>
        <item x="816"/>
        <item x="142"/>
        <item x="611"/>
        <item x="88"/>
        <item x="436"/>
        <item x="916"/>
        <item x="183"/>
        <item x="406"/>
        <item x="677"/>
        <item x="967"/>
        <item x="388"/>
        <item x="584"/>
        <item x="354"/>
        <item x="933"/>
        <item x="407"/>
        <item x="343"/>
        <item x="423"/>
        <item x="199"/>
        <item x="451"/>
        <item x="927"/>
        <item x="796"/>
        <item x="522"/>
        <item x="159"/>
        <item x="610"/>
        <item x="454"/>
        <item x="127"/>
        <item x="875"/>
        <item x="5"/>
        <item x="463"/>
        <item x="262"/>
        <item x="799"/>
        <item x="650"/>
        <item x="70"/>
        <item x="885"/>
        <item x="250"/>
        <item x="393"/>
        <item x="592"/>
        <item x="911"/>
        <item x="945"/>
        <item x="806"/>
        <item x="893"/>
        <item x="777"/>
        <item x="225"/>
        <item x="964"/>
        <item x="582"/>
        <item x="109"/>
        <item x="931"/>
        <item x="455"/>
        <item x="333"/>
        <item x="352"/>
        <item x="555"/>
        <item x="505"/>
        <item x="97"/>
        <item x="635"/>
        <item x="791"/>
        <item x="171"/>
        <item x="305"/>
        <item x="960"/>
        <item x="308"/>
        <item x="541"/>
        <item x="789"/>
        <item x="594"/>
        <item x="65"/>
        <item x="386"/>
        <item x="603"/>
        <item x="25"/>
        <item x="949"/>
        <item x="157"/>
        <item x="301"/>
        <item x="836"/>
        <item x="24"/>
        <item x="717"/>
        <item x="176"/>
        <item x="147"/>
        <item x="488"/>
        <item x="970"/>
        <item x="158"/>
        <item x="270"/>
        <item x="518"/>
        <item x="756"/>
        <item x="935"/>
        <item x="381"/>
        <item x="527"/>
        <item x="201"/>
        <item x="934"/>
        <item x="123"/>
        <item x="141"/>
        <item x="291"/>
        <item x="197"/>
        <item x="664"/>
        <item x="71"/>
        <item x="797"/>
        <item x="685"/>
        <item x="599"/>
        <item x="973"/>
        <item x="375"/>
        <item x="889"/>
        <item x="349"/>
        <item x="263"/>
        <item x="56"/>
        <item x="779"/>
        <item x="422"/>
        <item x="373"/>
        <item x="324"/>
        <item x="872"/>
        <item x="832"/>
        <item x="928"/>
        <item x="272"/>
        <item x="729"/>
        <item x="36"/>
        <item x="732"/>
        <item x="241"/>
        <item x="365"/>
        <item x="835"/>
        <item x="193"/>
        <item x="886"/>
        <item x="153"/>
        <item x="449"/>
        <item x="434"/>
        <item x="557"/>
        <item x="925"/>
        <item x="751"/>
        <item x="485"/>
        <item x="632"/>
        <item x="302"/>
        <item x="645"/>
        <item x="489"/>
        <item x="581"/>
        <item x="367"/>
        <item x="442"/>
        <item x="439"/>
        <item x="391"/>
        <item x="133"/>
        <item x="936"/>
        <item x="913"/>
        <item x="671"/>
        <item x="521"/>
        <item x="621"/>
        <item x="152"/>
        <item x="795"/>
        <item x="713"/>
        <item x="211"/>
        <item x="682"/>
        <item x="948"/>
        <item x="968"/>
        <item x="482"/>
        <item x="769"/>
        <item x="223"/>
        <item x="790"/>
        <item x="619"/>
        <item x="429"/>
        <item x="167"/>
        <item x="392"/>
        <item x="182"/>
        <item x="643"/>
        <item x="76"/>
        <item x="684"/>
        <item x="247"/>
        <item x="863"/>
        <item x="218"/>
        <item x="67"/>
        <item x="741"/>
        <item x="517"/>
        <item x="472"/>
        <item x="117"/>
        <item x="231"/>
        <item x="588"/>
        <item x="525"/>
        <item x="961"/>
        <item x="615"/>
        <item x="112"/>
        <item x="538"/>
        <item x="686"/>
        <item x="951"/>
        <item x="235"/>
        <item x="21"/>
        <item x="164"/>
        <item x="278"/>
        <item x="624"/>
        <item x="620"/>
        <item x="533"/>
        <item x="861"/>
        <item x="879"/>
        <item x="242"/>
        <item x="693"/>
        <item x="245"/>
        <item x="195"/>
        <item x="104"/>
        <item x="665"/>
        <item x="542"/>
        <item x="322"/>
        <item x="17"/>
        <item x="718"/>
        <item x="473"/>
        <item x="274"/>
        <item x="209"/>
        <item x="8"/>
        <item x="338"/>
        <item x="639"/>
        <item x="134"/>
        <item x="629"/>
        <item x="303"/>
        <item x="614"/>
        <item x="188"/>
        <item x="838"/>
        <item x="669"/>
        <item x="524"/>
        <item x="910"/>
        <item x="721"/>
        <item x="220"/>
        <item x="840"/>
        <item x="587"/>
        <item x="683"/>
        <item x="114"/>
        <item x="115"/>
        <item x="963"/>
        <item x="733"/>
        <item x="547"/>
        <item x="696"/>
        <item x="44"/>
        <item x="699"/>
        <item x="502"/>
        <item x="663"/>
        <item x="675"/>
        <item x="57"/>
        <item x="132"/>
        <item x="453"/>
        <item x="468"/>
        <item x="585"/>
        <item x="170"/>
        <item x="91"/>
        <item x="366"/>
        <item x="658"/>
        <item x="295"/>
        <item x="778"/>
        <item x="565"/>
        <item x="602"/>
        <item x="417"/>
        <item x="368"/>
        <item x="819"/>
        <item x="537"/>
        <item x="377"/>
        <item x="612"/>
        <item x="52"/>
        <item x="90"/>
        <item x="283"/>
        <item x="495"/>
        <item x="190"/>
        <item x="618"/>
        <item x="937"/>
        <item x="192"/>
        <item x="448"/>
        <item x="915"/>
        <item x="519"/>
        <item x="460"/>
        <item x="625"/>
        <item x="384"/>
        <item x="462"/>
        <item x="859"/>
        <item x="813"/>
        <item x="401"/>
        <item x="184"/>
        <item x="246"/>
        <item x="318"/>
        <item x="3"/>
        <item x="558"/>
        <item x="812"/>
        <item x="165"/>
        <item x="856"/>
        <item x="775"/>
        <item x="51"/>
        <item x="316"/>
        <item x="918"/>
        <item x="954"/>
        <item x="740"/>
        <item x="688"/>
        <item x="224"/>
        <item x="144"/>
        <item x="341"/>
        <item x="504"/>
        <item x="753"/>
        <item x="121"/>
        <item x="746"/>
        <item x="874"/>
        <item x="591"/>
        <item x="787"/>
        <item x="766"/>
        <item x="829"/>
        <item x="260"/>
        <item x="83"/>
        <item x="185"/>
        <item x="500"/>
        <item x="938"/>
        <item x="298"/>
        <item x="2"/>
        <item x="701"/>
        <item x="321"/>
        <item x="219"/>
        <item x="630"/>
        <item x="128"/>
        <item x="394"/>
        <item x="659"/>
        <item x="444"/>
        <item x="358"/>
        <item x="710"/>
        <item x="966"/>
        <item x="350"/>
        <item x="217"/>
        <item x="747"/>
        <item x="849"/>
        <item x="418"/>
        <item x="705"/>
        <item x="941"/>
        <item x="346"/>
        <item x="106"/>
        <item x="563"/>
        <item x="430"/>
        <item x="66"/>
        <item x="124"/>
        <item x="622"/>
        <item x="54"/>
        <item x="111"/>
        <item x="765"/>
        <item x="802"/>
        <item x="227"/>
        <item x="404"/>
        <item x="719"/>
        <item x="499"/>
        <item x="475"/>
        <item x="234"/>
        <item x="817"/>
        <item x="107"/>
        <item x="332"/>
        <item x="831"/>
        <item x="353"/>
        <item x="137"/>
        <item x="649"/>
        <item x="440"/>
        <item x="652"/>
        <item x="864"/>
        <item x="825"/>
        <item x="140"/>
        <item x="637"/>
        <item x="360"/>
        <item x="154"/>
        <item x="96"/>
        <item x="556"/>
        <item x="397"/>
        <item x="244"/>
        <item x="860"/>
        <item x="357"/>
        <item x="562"/>
        <item x="870"/>
        <item x="125"/>
        <item x="608"/>
        <item x="907"/>
        <item x="534"/>
        <item x="269"/>
        <item x="484"/>
        <item x="755"/>
        <item x="844"/>
        <item x="848"/>
        <item x="214"/>
        <item x="203"/>
        <item x="342"/>
        <item x="327"/>
        <item x="798"/>
        <item x="503"/>
        <item x="160"/>
        <item x="48"/>
        <item x="73"/>
        <item x="604"/>
        <item x="382"/>
        <item x="307"/>
        <item x="457"/>
        <item x="99"/>
        <item x="737"/>
        <item x="662"/>
        <item x="905"/>
        <item x="929"/>
        <item x="942"/>
        <item x="334"/>
        <item x="947"/>
        <item x="896"/>
        <item x="761"/>
        <item x="676"/>
        <item x="399"/>
        <item x="189"/>
        <item x="314"/>
        <item x="712"/>
        <item x="508"/>
        <item x="194"/>
        <item x="869"/>
        <item x="930"/>
        <item x="487"/>
        <item x="61"/>
        <item x="772"/>
        <item x="213"/>
        <item x="60"/>
        <item x="847"/>
        <item x="959"/>
        <item x="180"/>
        <item x="280"/>
        <item x="820"/>
        <item x="339"/>
        <item x="348"/>
        <item x="222"/>
        <item x="932"/>
        <item x="20"/>
        <item x="510"/>
        <item x="884"/>
        <item x="261"/>
        <item x="711"/>
        <item x="560"/>
        <item x="917"/>
        <item x="438"/>
        <item x="877"/>
        <item x="545"/>
        <item x="950"/>
        <item x="757"/>
        <item x="815"/>
        <item x="523"/>
        <item x="108"/>
        <item x="204"/>
        <item x="273"/>
        <item x="830"/>
        <item x="136"/>
        <item x="782"/>
        <item x="326"/>
        <item x="12"/>
        <item x="255"/>
        <item x="497"/>
        <item x="202"/>
        <item x="248"/>
        <item x="477"/>
        <item x="100"/>
        <item x="735"/>
        <item x="883"/>
        <item x="496"/>
        <item x="300"/>
        <item x="290"/>
        <item x="42"/>
        <item x="276"/>
        <item x="631"/>
        <item x="660"/>
        <item x="647"/>
        <item x="666"/>
        <item x="773"/>
        <item x="552"/>
        <item x="569"/>
        <item x="821"/>
        <item x="46"/>
        <item x="93"/>
        <item x="668"/>
        <item x="823"/>
        <item x="491"/>
        <item x="372"/>
        <item x="971"/>
        <item x="882"/>
        <item x="540"/>
        <item x="704"/>
        <item x="731"/>
        <item x="98"/>
        <item x="826"/>
        <item x="9"/>
        <item x="253"/>
        <item x="793"/>
        <item x="39"/>
        <item x="801"/>
        <item x="725"/>
        <item x="834"/>
        <item x="447"/>
        <item x="494"/>
        <item x="27"/>
        <item x="215"/>
        <item x="257"/>
        <item x="369"/>
        <item x="667"/>
        <item x="638"/>
        <item x="161"/>
        <item x="236"/>
        <item x="866"/>
        <item x="628"/>
        <item x="376"/>
        <item x="431"/>
        <item x="946"/>
        <item x="433"/>
        <item x="64"/>
        <item x="110"/>
        <item x="476"/>
        <item x="709"/>
        <item x="19"/>
        <item x="383"/>
        <item x="940"/>
        <item x="868"/>
        <item x="828"/>
        <item x="853"/>
        <item x="595"/>
        <item x="266"/>
        <item x="13"/>
        <item x="646"/>
        <item x="492"/>
        <item x="550"/>
        <item x="953"/>
        <item x="576"/>
        <item x="297"/>
        <item x="68"/>
        <item x="29"/>
        <item x="63"/>
        <item x="520"/>
        <item x="570"/>
        <item x="443"/>
        <item x="833"/>
        <item x="920"/>
        <item x="689"/>
        <item x="814"/>
        <item x="651"/>
        <item x="355"/>
        <item x="130"/>
        <item x="474"/>
        <item x="173"/>
        <item x="18"/>
        <item x="607"/>
        <item x="344"/>
        <item x="736"/>
        <item x="30"/>
        <item x="561"/>
        <item x="891"/>
        <item x="233"/>
        <item x="380"/>
        <item x="681"/>
        <item t="default"/>
      </items>
    </pivotField>
    <pivotField axis="axisPage" showAll="0">
      <items count="3">
        <item x="0"/>
        <item x="1"/>
        <item t="default"/>
      </items>
    </pivotField>
    <pivotField showAll="0">
      <items count="13">
        <item x="0"/>
        <item x="1"/>
        <item x="2"/>
        <item x="3"/>
        <item x="4"/>
        <item x="5"/>
        <item x="6"/>
        <item x="7"/>
        <item x="8"/>
        <item x="9"/>
        <item x="10"/>
        <item x="11"/>
        <item t="default"/>
      </items>
    </pivotField>
    <pivotField showAll="0"/>
    <pivotField showAll="0" measureFilter="1" sortType="ascending">
      <items count="198">
        <item x="98"/>
        <item x="46"/>
        <item x="39"/>
        <item x="158"/>
        <item x="114"/>
        <item x="95"/>
        <item x="124"/>
        <item x="172"/>
        <item x="189"/>
        <item x="194"/>
        <item x="23"/>
        <item x="70"/>
        <item x="43"/>
        <item x="162"/>
        <item x="94"/>
        <item x="3"/>
        <item x="156"/>
        <item x="48"/>
        <item x="183"/>
        <item x="88"/>
        <item x="0"/>
        <item x="29"/>
        <item x="50"/>
        <item x="164"/>
        <item x="113"/>
        <item x="178"/>
        <item x="151"/>
        <item x="84"/>
        <item x="122"/>
        <item x="102"/>
        <item x="69"/>
        <item x="19"/>
        <item x="144"/>
        <item x="65"/>
        <item x="152"/>
        <item x="14"/>
        <item x="71"/>
        <item x="51"/>
        <item x="36"/>
        <item x="111"/>
        <item x="119"/>
        <item x="57"/>
        <item x="56"/>
        <item x="45"/>
        <item x="100"/>
        <item x="190"/>
        <item x="165"/>
        <item x="140"/>
        <item x="85"/>
        <item x="15"/>
        <item x="150"/>
        <item x="169"/>
        <item x="145"/>
        <item x="10"/>
        <item x="21"/>
        <item x="104"/>
        <item x="77"/>
        <item x="34"/>
        <item x="47"/>
        <item x="143"/>
        <item x="73"/>
        <item x="106"/>
        <item x="33"/>
        <item x="52"/>
        <item x="176"/>
        <item x="154"/>
        <item x="161"/>
        <item x="55"/>
        <item x="89"/>
        <item x="129"/>
        <item x="6"/>
        <item x="35"/>
        <item x="40"/>
        <item x="141"/>
        <item x="41"/>
        <item x="2"/>
        <item x="101"/>
        <item x="137"/>
        <item x="42"/>
        <item x="121"/>
        <item x="157"/>
        <item x="82"/>
        <item x="91"/>
        <item x="188"/>
        <item x="93"/>
        <item x="108"/>
        <item x="168"/>
        <item x="24"/>
        <item x="62"/>
        <item x="125"/>
        <item x="22"/>
        <item x="11"/>
        <item x="68"/>
        <item x="175"/>
        <item x="134"/>
        <item x="49"/>
        <item x="115"/>
        <item x="127"/>
        <item x="32"/>
        <item x="187"/>
        <item x="78"/>
        <item x="28"/>
        <item x="83"/>
        <item x="13"/>
        <item x="64"/>
        <item x="37"/>
        <item x="184"/>
        <item x="159"/>
        <item x="25"/>
        <item x="109"/>
        <item x="171"/>
        <item x="133"/>
        <item x="61"/>
        <item x="79"/>
        <item x="72"/>
        <item x="17"/>
        <item x="5"/>
        <item x="155"/>
        <item x="54"/>
        <item x="12"/>
        <item x="76"/>
        <item x="30"/>
        <item x="26"/>
        <item x="8"/>
        <item x="180"/>
        <item x="147"/>
        <item x="135"/>
        <item x="96"/>
        <item x="136"/>
        <item x="160"/>
        <item x="97"/>
        <item x="80"/>
        <item x="103"/>
        <item x="87"/>
        <item x="74"/>
        <item x="81"/>
        <item x="75"/>
        <item x="177"/>
        <item x="59"/>
        <item x="174"/>
        <item x="38"/>
        <item x="123"/>
        <item x="173"/>
        <item x="110"/>
        <item x="63"/>
        <item x="148"/>
        <item x="191"/>
        <item x="44"/>
        <item x="166"/>
        <item x="117"/>
        <item x="92"/>
        <item x="181"/>
        <item x="149"/>
        <item x="58"/>
        <item x="4"/>
        <item x="20"/>
        <item x="131"/>
        <item x="193"/>
        <item x="182"/>
        <item x="31"/>
        <item x="67"/>
        <item x="126"/>
        <item x="186"/>
        <item x="107"/>
        <item x="192"/>
        <item x="142"/>
        <item x="16"/>
        <item x="138"/>
        <item x="90"/>
        <item x="116"/>
        <item x="179"/>
        <item x="139"/>
        <item x="195"/>
        <item x="128"/>
        <item x="112"/>
        <item x="153"/>
        <item x="130"/>
        <item x="60"/>
        <item x="118"/>
        <item x="86"/>
        <item x="185"/>
        <item x="9"/>
        <item x="53"/>
        <item x="163"/>
        <item x="1"/>
        <item x="66"/>
        <item x="99"/>
        <item x="18"/>
        <item x="120"/>
        <item x="146"/>
        <item x="132"/>
        <item x="27"/>
        <item x="170"/>
        <item x="105"/>
        <item x="167"/>
        <item x="7"/>
        <item x="196"/>
        <item t="default"/>
      </items>
      <autoSortScope>
        <pivotArea dataOnly="0" outline="0" fieldPosition="0">
          <references count="1">
            <reference field="4294967294" count="1" selected="0">
              <x v="0"/>
            </reference>
          </references>
        </pivotArea>
      </autoSortScope>
    </pivotField>
    <pivotField showAll="0"/>
    <pivotField axis="axisPage" showAll="0">
      <items count="9">
        <item x="7"/>
        <item x="2"/>
        <item x="0"/>
        <item x="1"/>
        <item x="4"/>
        <item x="5"/>
        <item x="6"/>
        <item x="3"/>
        <item t="default"/>
      </items>
    </pivotField>
    <pivotField axis="axisRow" showAll="0" sortType="descending">
      <items count="6">
        <item x="3"/>
        <item x="1"/>
        <item x="2"/>
        <item x="0"/>
        <item x="4"/>
        <item t="default"/>
      </items>
      <autoSortScope>
        <pivotArea dataOnly="0" outline="0" fieldPosition="0">
          <references count="1">
            <reference field="4294967294" count="1" selected="0">
              <x v="0"/>
            </reference>
          </references>
        </pivotArea>
      </autoSortScope>
    </pivotField>
    <pivotField showAll="0"/>
    <pivotField axis="axisPage" showAll="0">
      <items count="7">
        <item x="4"/>
        <item x="1"/>
        <item x="0"/>
        <item x="2"/>
        <item x="5"/>
        <item x="3"/>
        <item t="default"/>
      </items>
    </pivotField>
    <pivotField dataField="1" showAll="0">
      <items count="855">
        <item x="749"/>
        <item x="93"/>
        <item x="308"/>
        <item x="845"/>
        <item x="287"/>
        <item x="837"/>
        <item x="538"/>
        <item x="67"/>
        <item x="724"/>
        <item x="620"/>
        <item x="199"/>
        <item x="739"/>
        <item x="520"/>
        <item x="138"/>
        <item x="127"/>
        <item x="503"/>
        <item x="656"/>
        <item x="511"/>
        <item x="560"/>
        <item x="164"/>
        <item x="806"/>
        <item x="793"/>
        <item x="773"/>
        <item x="247"/>
        <item x="398"/>
        <item x="353"/>
        <item x="507"/>
        <item x="55"/>
        <item x="243"/>
        <item x="263"/>
        <item x="295"/>
        <item x="242"/>
        <item x="166"/>
        <item x="481"/>
        <item x="16"/>
        <item x="375"/>
        <item x="771"/>
        <item x="80"/>
        <item x="790"/>
        <item x="94"/>
        <item x="648"/>
        <item x="320"/>
        <item x="756"/>
        <item x="183"/>
        <item x="281"/>
        <item x="173"/>
        <item x="181"/>
        <item x="706"/>
        <item x="816"/>
        <item x="814"/>
        <item x="621"/>
        <item x="487"/>
        <item x="240"/>
        <item x="702"/>
        <item x="145"/>
        <item x="445"/>
        <item x="282"/>
        <item x="718"/>
        <item x="603"/>
        <item x="691"/>
        <item x="31"/>
        <item x="191"/>
        <item x="227"/>
        <item x="682"/>
        <item x="345"/>
        <item x="85"/>
        <item x="244"/>
        <item x="74"/>
        <item x="705"/>
        <item x="551"/>
        <item x="533"/>
        <item x="583"/>
        <item x="75"/>
        <item x="261"/>
        <item x="383"/>
        <item x="434"/>
        <item x="424"/>
        <item x="64"/>
        <item x="515"/>
        <item x="684"/>
        <item x="443"/>
        <item x="123"/>
        <item x="303"/>
        <item x="332"/>
        <item x="171"/>
        <item x="622"/>
        <item x="847"/>
        <item x="403"/>
        <item x="644"/>
        <item x="100"/>
        <item x="304"/>
        <item x="170"/>
        <item x="205"/>
        <item x="571"/>
        <item x="379"/>
        <item x="176"/>
        <item x="775"/>
        <item x="641"/>
        <item x="36"/>
        <item x="330"/>
        <item x="283"/>
        <item x="161"/>
        <item x="565"/>
        <item x="23"/>
        <item x="156"/>
        <item x="596"/>
        <item x="624"/>
        <item x="577"/>
        <item x="595"/>
        <item x="646"/>
        <item x="613"/>
        <item x="681"/>
        <item x="59"/>
        <item x="293"/>
        <item x="221"/>
        <item x="81"/>
        <item x="17"/>
        <item x="598"/>
        <item x="754"/>
        <item x="475"/>
        <item x="276"/>
        <item x="297"/>
        <item x="119"/>
        <item x="307"/>
        <item x="601"/>
        <item x="254"/>
        <item x="529"/>
        <item x="400"/>
        <item x="8"/>
        <item x="172"/>
        <item x="232"/>
        <item x="625"/>
        <item x="57"/>
        <item x="720"/>
        <item x="196"/>
        <item x="760"/>
        <item x="714"/>
        <item x="504"/>
        <item x="480"/>
        <item x="143"/>
        <item x="323"/>
        <item x="544"/>
        <item x="14"/>
        <item x="347"/>
        <item x="530"/>
        <item x="521"/>
        <item x="251"/>
        <item x="319"/>
        <item x="813"/>
        <item x="68"/>
        <item x="661"/>
        <item x="496"/>
        <item x="542"/>
        <item x="567"/>
        <item x="535"/>
        <item x="615"/>
        <item x="112"/>
        <item x="534"/>
        <item x="188"/>
        <item x="96"/>
        <item x="662"/>
        <item x="629"/>
        <item x="694"/>
        <item x="636"/>
        <item x="491"/>
        <item x="492"/>
        <item x="305"/>
        <item x="821"/>
        <item x="312"/>
        <item x="187"/>
        <item x="124"/>
        <item x="808"/>
        <item x="43"/>
        <item x="678"/>
        <item x="26"/>
        <item x="537"/>
        <item x="317"/>
        <item x="207"/>
        <item x="671"/>
        <item x="709"/>
        <item x="101"/>
        <item x="198"/>
        <item x="226"/>
        <item x="321"/>
        <item x="667"/>
        <item x="210"/>
        <item x="326"/>
        <item x="406"/>
        <item x="631"/>
        <item x="378"/>
        <item x="467"/>
        <item x="141"/>
        <item x="45"/>
        <item x="46"/>
        <item x="175"/>
        <item x="377"/>
        <item x="593"/>
        <item x="664"/>
        <item x="212"/>
        <item x="597"/>
        <item x="58"/>
        <item x="791"/>
        <item x="122"/>
        <item x="142"/>
        <item x="792"/>
        <item x="9"/>
        <item x="111"/>
        <item x="246"/>
        <item x="616"/>
        <item x="721"/>
        <item x="572"/>
        <item x="99"/>
        <item x="473"/>
        <item x="610"/>
        <item x="779"/>
        <item x="686"/>
        <item x="362"/>
        <item x="311"/>
        <item x="585"/>
        <item x="725"/>
        <item x="522"/>
        <item x="820"/>
        <item x="423"/>
        <item x="189"/>
        <item x="211"/>
        <item x="643"/>
        <item x="608"/>
        <item x="299"/>
        <item x="579"/>
        <item x="302"/>
        <item x="607"/>
        <item x="463"/>
        <item x="505"/>
        <item x="78"/>
        <item x="580"/>
        <item x="518"/>
        <item x="653"/>
        <item x="54"/>
        <item x="510"/>
        <item x="752"/>
        <item x="265"/>
        <item x="581"/>
        <item x="358"/>
        <item x="62"/>
        <item x="310"/>
        <item x="690"/>
        <item x="433"/>
        <item x="606"/>
        <item x="828"/>
        <item x="195"/>
        <item x="707"/>
        <item x="546"/>
        <item x="241"/>
        <item x="609"/>
        <item x="479"/>
        <item x="215"/>
        <item x="98"/>
        <item x="594"/>
        <item x="685"/>
        <item x="633"/>
        <item x="405"/>
        <item x="699"/>
        <item x="38"/>
        <item x="688"/>
        <item x="451"/>
        <item x="148"/>
        <item x="600"/>
        <item x="151"/>
        <item x="174"/>
        <item x="669"/>
        <item x="268"/>
        <item x="228"/>
        <item x="6"/>
        <item x="420"/>
        <item x="722"/>
        <item x="404"/>
        <item x="796"/>
        <item x="524"/>
        <item x="253"/>
        <item x="757"/>
        <item x="53"/>
        <item x="236"/>
        <item x="642"/>
        <item x="764"/>
        <item x="471"/>
        <item x="149"/>
        <item x="611"/>
        <item x="69"/>
        <item x="717"/>
        <item x="755"/>
        <item x="708"/>
        <item x="412"/>
        <item x="50"/>
        <item x="798"/>
        <item x="410"/>
        <item x="415"/>
        <item x="436"/>
        <item x="296"/>
        <item x="272"/>
        <item x="655"/>
        <item x="131"/>
        <item x="462"/>
        <item x="429"/>
        <item x="587"/>
        <item x="787"/>
        <item x="428"/>
        <item x="432"/>
        <item x="852"/>
        <item x="259"/>
        <item x="465"/>
        <item x="110"/>
        <item x="104"/>
        <item x="397"/>
        <item x="802"/>
        <item x="772"/>
        <item x="334"/>
        <item x="361"/>
        <item x="630"/>
        <item x="747"/>
        <item x="47"/>
        <item x="758"/>
        <item x="0"/>
        <item x="386"/>
        <item x="649"/>
        <item x="549"/>
        <item x="65"/>
        <item x="106"/>
        <item x="102"/>
        <item x="185"/>
        <item x="663"/>
        <item x="231"/>
        <item x="767"/>
        <item x="385"/>
        <item x="470"/>
        <item x="222"/>
        <item x="508"/>
        <item x="727"/>
        <item x="552"/>
        <item x="130"/>
        <item x="239"/>
        <item x="545"/>
        <item x="113"/>
        <item x="3"/>
        <item x="392"/>
        <item x="184"/>
        <item x="627"/>
        <item x="339"/>
        <item x="759"/>
        <item x="373"/>
        <item x="776"/>
        <item x="848"/>
        <item x="564"/>
        <item x="390"/>
        <item x="336"/>
        <item x="730"/>
        <item x="788"/>
        <item x="838"/>
        <item x="444"/>
        <item x="193"/>
        <item x="370"/>
        <item x="333"/>
        <item x="223"/>
        <item x="605"/>
        <item x="733"/>
        <item x="217"/>
        <item x="206"/>
        <item x="92"/>
        <item x="728"/>
        <item x="197"/>
        <item x="527"/>
        <item x="650"/>
        <item x="810"/>
        <item x="435"/>
        <item x="768"/>
        <item x="803"/>
        <item x="129"/>
        <item x="270"/>
        <item x="284"/>
        <item x="86"/>
        <item x="744"/>
        <item x="548"/>
        <item x="13"/>
        <item x="49"/>
        <item x="582"/>
        <item x="704"/>
        <item x="391"/>
        <item x="703"/>
        <item x="437"/>
        <item x="417"/>
        <item x="146"/>
        <item x="501"/>
        <item x="517"/>
        <item x="831"/>
        <item x="541"/>
        <item x="15"/>
        <item x="846"/>
        <item x="275"/>
        <item x="220"/>
        <item x="761"/>
        <item x="809"/>
        <item x="260"/>
        <item x="27"/>
        <item x="103"/>
        <item x="343"/>
        <item x="839"/>
        <item x="144"/>
        <item x="835"/>
        <item x="402"/>
        <item x="591"/>
        <item x="56"/>
        <item x="291"/>
        <item x="419"/>
        <item x="781"/>
        <item x="751"/>
        <item x="351"/>
        <item x="63"/>
        <item x="425"/>
        <item x="769"/>
        <item x="836"/>
        <item x="489"/>
        <item x="301"/>
        <item x="399"/>
        <item x="262"/>
        <item x="394"/>
        <item x="337"/>
        <item x="559"/>
        <item x="4"/>
        <item x="731"/>
        <item x="561"/>
        <item x="543"/>
        <item x="365"/>
        <item x="853"/>
        <item x="712"/>
        <item x="135"/>
        <item x="700"/>
        <item x="329"/>
        <item x="844"/>
        <item x="325"/>
        <item x="39"/>
        <item x="735"/>
        <item x="783"/>
        <item x="670"/>
        <item x="554"/>
        <item x="563"/>
        <item x="557"/>
        <item x="488"/>
        <item x="114"/>
        <item x="52"/>
        <item x="309"/>
        <item x="408"/>
        <item x="474"/>
        <item x="784"/>
        <item x="384"/>
        <item x="376"/>
        <item x="695"/>
        <item x="294"/>
        <item x="780"/>
        <item x="676"/>
        <item x="638"/>
        <item x="562"/>
        <item x="525"/>
        <item x="455"/>
        <item x="290"/>
        <item x="826"/>
        <item x="763"/>
        <item x="506"/>
        <item x="335"/>
        <item x="782"/>
        <item x="342"/>
        <item x="177"/>
        <item x="558"/>
        <item x="97"/>
        <item x="426"/>
        <item x="493"/>
        <item x="634"/>
        <item x="673"/>
        <item x="786"/>
        <item x="356"/>
        <item x="765"/>
        <item x="341"/>
        <item x="736"/>
        <item x="459"/>
        <item x="812"/>
        <item x="128"/>
        <item x="77"/>
        <item x="575"/>
        <item x="672"/>
        <item x="698"/>
        <item x="11"/>
        <item x="194"/>
        <item x="441"/>
        <item x="449"/>
        <item x="472"/>
        <item x="466"/>
        <item x="409"/>
        <item x="753"/>
        <item x="555"/>
        <item x="658"/>
        <item x="590"/>
        <item x="446"/>
        <item x="401"/>
        <item x="486"/>
        <item x="586"/>
        <item x="274"/>
        <item x="450"/>
        <item x="801"/>
        <item x="516"/>
        <item x="25"/>
        <item x="354"/>
        <item x="372"/>
        <item x="396"/>
        <item x="482"/>
        <item x="393"/>
        <item x="381"/>
        <item x="107"/>
        <item x="569"/>
        <item x="693"/>
        <item x="476"/>
        <item x="457"/>
        <item x="60"/>
        <item x="639"/>
        <item x="368"/>
        <item x="61"/>
        <item x="741"/>
        <item x="285"/>
        <item x="48"/>
        <item x="269"/>
        <item x="531"/>
        <item x="76"/>
        <item x="498"/>
        <item x="91"/>
        <item x="374"/>
        <item x="696"/>
        <item x="618"/>
        <item x="126"/>
        <item x="719"/>
        <item x="190"/>
        <item x="830"/>
        <item x="578"/>
        <item x="237"/>
        <item x="249"/>
        <item x="456"/>
        <item x="680"/>
        <item x="152"/>
        <item x="344"/>
        <item x="90"/>
        <item x="418"/>
        <item x="523"/>
        <item x="169"/>
        <item x="160"/>
        <item x="584"/>
        <item x="654"/>
        <item x="750"/>
        <item x="602"/>
        <item x="346"/>
        <item x="774"/>
        <item x="502"/>
        <item x="162"/>
        <item x="136"/>
        <item x="331"/>
        <item x="168"/>
        <item x="218"/>
        <item x="147"/>
        <item x="485"/>
        <item x="497"/>
        <item x="33"/>
        <item x="357"/>
        <item x="632"/>
        <item x="832"/>
        <item x="298"/>
        <item x="340"/>
        <item x="431"/>
        <item x="371"/>
        <item x="264"/>
        <item x="850"/>
        <item x="216"/>
        <item x="716"/>
        <item x="387"/>
        <item x="369"/>
        <item x="617"/>
        <item x="674"/>
        <item x="273"/>
        <item x="833"/>
        <item x="553"/>
        <item x="70"/>
        <item x="570"/>
        <item x="468"/>
        <item x="651"/>
        <item x="29"/>
        <item x="117"/>
        <item x="109"/>
        <item x="150"/>
        <item x="640"/>
        <item x="805"/>
        <item x="726"/>
        <item x="745"/>
        <item x="647"/>
        <item x="154"/>
        <item x="623"/>
        <item x="614"/>
        <item x="460"/>
        <item x="292"/>
        <item x="115"/>
        <item x="818"/>
        <item x="746"/>
        <item x="626"/>
        <item x="576"/>
        <item x="277"/>
        <item x="350"/>
        <item x="180"/>
        <item x="829"/>
        <item x="327"/>
        <item x="697"/>
        <item x="224"/>
        <item x="79"/>
        <item x="692"/>
        <item x="665"/>
        <item x="421"/>
        <item x="89"/>
        <item x="116"/>
        <item x="574"/>
        <item x="442"/>
        <item x="512"/>
        <item x="851"/>
        <item x="666"/>
        <item x="827"/>
        <item x="687"/>
        <item x="132"/>
        <item x="37"/>
        <item x="349"/>
        <item x="762"/>
        <item x="245"/>
        <item x="219"/>
        <item x="679"/>
        <item x="448"/>
        <item x="82"/>
        <item x="612"/>
        <item x="414"/>
        <item x="461"/>
        <item x="324"/>
        <item x="454"/>
        <item x="322"/>
        <item x="738"/>
        <item x="494"/>
        <item x="359"/>
        <item x="84"/>
        <item x="599"/>
        <item x="20"/>
        <item x="823"/>
        <item x="490"/>
        <item x="777"/>
        <item x="21"/>
        <item x="701"/>
        <item x="811"/>
        <item x="73"/>
        <item x="256"/>
        <item x="478"/>
        <item x="477"/>
        <item x="267"/>
        <item x="51"/>
        <item x="440"/>
        <item x="258"/>
        <item x="314"/>
        <item x="388"/>
        <item x="71"/>
        <item x="140"/>
        <item x="167"/>
        <item x="645"/>
        <item x="40"/>
        <item x="652"/>
        <item x="248"/>
        <item x="137"/>
        <item x="528"/>
        <item x="286"/>
        <item x="208"/>
        <item x="514"/>
        <item x="843"/>
        <item x="804"/>
        <item x="182"/>
        <item x="550"/>
        <item x="316"/>
        <item x="35"/>
        <item x="108"/>
        <item x="306"/>
        <item x="413"/>
        <item x="723"/>
        <item x="513"/>
        <item x="125"/>
        <item x="24"/>
        <item x="30"/>
        <item x="660"/>
        <item x="44"/>
        <item x="280"/>
        <item x="464"/>
        <item x="729"/>
        <item x="824"/>
        <item x="360"/>
        <item x="675"/>
        <item x="422"/>
        <item x="66"/>
        <item x="539"/>
        <item x="452"/>
        <item x="18"/>
        <item x="683"/>
        <item x="366"/>
        <item x="121"/>
        <item x="689"/>
        <item x="234"/>
        <item x="799"/>
        <item x="807"/>
        <item x="200"/>
        <item x="427"/>
        <item x="573"/>
        <item x="734"/>
        <item x="797"/>
        <item x="604"/>
        <item x="637"/>
        <item x="201"/>
        <item x="458"/>
        <item x="743"/>
        <item x="28"/>
        <item x="509"/>
        <item x="364"/>
        <item x="203"/>
        <item x="83"/>
        <item x="794"/>
        <item x="250"/>
        <item x="395"/>
        <item x="592"/>
        <item x="22"/>
        <item x="556"/>
        <item x="834"/>
        <item x="795"/>
        <item x="355"/>
        <item x="713"/>
        <item x="737"/>
        <item x="163"/>
        <item x="815"/>
        <item x="255"/>
        <item x="252"/>
        <item x="300"/>
        <item x="41"/>
        <item x="677"/>
        <item x="120"/>
        <item x="547"/>
        <item x="95"/>
        <item x="711"/>
        <item x="659"/>
        <item x="209"/>
        <item x="628"/>
        <item x="352"/>
        <item x="841"/>
        <item x="192"/>
        <item x="159"/>
        <item x="2"/>
        <item x="202"/>
        <item x="153"/>
        <item x="447"/>
        <item x="72"/>
        <item x="229"/>
        <item x="770"/>
        <item x="214"/>
        <item x="278"/>
        <item x="469"/>
        <item x="842"/>
        <item x="279"/>
        <item x="800"/>
        <item x="495"/>
        <item x="165"/>
        <item x="328"/>
        <item x="318"/>
        <item x="1"/>
        <item x="668"/>
        <item x="10"/>
        <item x="526"/>
        <item x="766"/>
        <item x="315"/>
        <item x="568"/>
        <item x="34"/>
        <item x="439"/>
        <item x="748"/>
        <item x="453"/>
        <item x="822"/>
        <item x="785"/>
        <item x="840"/>
        <item x="742"/>
        <item x="7"/>
        <item x="380"/>
        <item x="532"/>
        <item x="588"/>
        <item x="483"/>
        <item x="500"/>
        <item x="179"/>
        <item x="540"/>
        <item x="186"/>
        <item x="230"/>
        <item x="235"/>
        <item x="87"/>
        <item x="407"/>
        <item x="411"/>
        <item x="363"/>
        <item x="416"/>
        <item x="819"/>
        <item x="257"/>
        <item x="389"/>
        <item x="825"/>
        <item x="19"/>
        <item x="158"/>
        <item x="118"/>
        <item x="635"/>
        <item x="817"/>
        <item x="238"/>
        <item x="133"/>
        <item x="499"/>
        <item x="233"/>
        <item x="213"/>
        <item x="139"/>
        <item x="5"/>
        <item x="157"/>
        <item x="32"/>
        <item x="204"/>
        <item x="484"/>
        <item x="12"/>
        <item x="732"/>
        <item x="849"/>
        <item x="367"/>
        <item x="778"/>
        <item x="288"/>
        <item x="789"/>
        <item x="225"/>
        <item x="519"/>
        <item x="134"/>
        <item x="566"/>
        <item x="536"/>
        <item x="313"/>
        <item x="715"/>
        <item x="348"/>
        <item x="266"/>
        <item x="657"/>
        <item x="589"/>
        <item x="42"/>
        <item x="105"/>
        <item x="740"/>
        <item x="178"/>
        <item x="155"/>
        <item x="619"/>
        <item x="289"/>
        <item x="338"/>
        <item x="88"/>
        <item x="271"/>
        <item x="430"/>
        <item x="382"/>
        <item x="710"/>
        <item x="438"/>
        <item t="default"/>
      </items>
    </pivotField>
  </pivotFields>
  <rowFields count="1">
    <field x="7"/>
  </rowFields>
  <rowItems count="6">
    <i>
      <x v="1"/>
    </i>
    <i>
      <x v="3"/>
    </i>
    <i>
      <x v="2"/>
    </i>
    <i>
      <x v="4"/>
    </i>
    <i>
      <x/>
    </i>
    <i t="grand">
      <x/>
    </i>
  </rowItems>
  <colItems count="1">
    <i/>
  </colItems>
  <pageFields count="3">
    <pageField fld="1" hier="-1"/>
    <pageField fld="6" hier="-1"/>
    <pageField fld="9" hier="-1"/>
  </pageFields>
  <dataFields count="1">
    <dataField name="Sum of Amount" fld="10" baseField="0" baseItem="0" numFmtId="42"/>
  </dataFields>
  <chartFormats count="25">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2" format="4" series="1">
      <pivotArea type="data" outline="0" fieldPosition="0">
        <references count="2">
          <reference field="4294967294" count="1" selected="0">
            <x v="0"/>
          </reference>
          <reference field="1" count="1" selected="0">
            <x v="0"/>
          </reference>
        </references>
      </pivotArea>
    </chartFormat>
    <chartFormat chart="2" format="5" series="1">
      <pivotArea type="data" outline="0" fieldPosition="0">
        <references count="2">
          <reference field="4294967294" count="1" selected="0">
            <x v="0"/>
          </reference>
          <reference field="1" count="1" selected="0">
            <x v="1"/>
          </reference>
        </references>
      </pivotArea>
    </chartFormat>
    <chartFormat chart="2" format="6"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6" format="10" series="1">
      <pivotArea type="data" outline="0" fieldPosition="0">
        <references count="1">
          <reference field="4294967294" count="1" selected="0">
            <x v="0"/>
          </reference>
        </references>
      </pivotArea>
    </chartFormat>
    <chartFormat chart="8" format="12" series="1">
      <pivotArea type="data" outline="0" fieldPosition="0">
        <references count="1">
          <reference field="4294967294" count="1" selected="0">
            <x v="0"/>
          </reference>
        </references>
      </pivotArea>
    </chartFormat>
    <chartFormat chart="8" format="13">
      <pivotArea type="data" outline="0" fieldPosition="0">
        <references count="2">
          <reference field="4294967294" count="1" selected="0">
            <x v="0"/>
          </reference>
          <reference field="7" count="1" selected="0">
            <x v="4"/>
          </reference>
        </references>
      </pivotArea>
    </chartFormat>
    <chartFormat chart="10" format="20" series="1">
      <pivotArea type="data" outline="0" fieldPosition="0">
        <references count="1">
          <reference field="4294967294" count="1" selected="0">
            <x v="0"/>
          </reference>
        </references>
      </pivotArea>
    </chartFormat>
    <chartFormat chart="10" format="21">
      <pivotArea type="data" outline="0" fieldPosition="0">
        <references count="2">
          <reference field="4294967294" count="1" selected="0">
            <x v="0"/>
          </reference>
          <reference field="7" count="1" selected="0">
            <x v="1"/>
          </reference>
        </references>
      </pivotArea>
    </chartFormat>
    <chartFormat chart="10" format="22">
      <pivotArea type="data" outline="0" fieldPosition="0">
        <references count="2">
          <reference field="4294967294" count="1" selected="0">
            <x v="0"/>
          </reference>
          <reference field="7" count="1" selected="0">
            <x v="3"/>
          </reference>
        </references>
      </pivotArea>
    </chartFormat>
    <chartFormat chart="10" format="23">
      <pivotArea type="data" outline="0" fieldPosition="0">
        <references count="2">
          <reference field="4294967294" count="1" selected="0">
            <x v="0"/>
          </reference>
          <reference field="7" count="1" selected="0">
            <x v="2"/>
          </reference>
        </references>
      </pivotArea>
    </chartFormat>
    <chartFormat chart="10" format="24">
      <pivotArea type="data" outline="0" fieldPosition="0">
        <references count="2">
          <reference field="4294967294" count="1" selected="0">
            <x v="0"/>
          </reference>
          <reference field="7" count="1" selected="0">
            <x v="4"/>
          </reference>
        </references>
      </pivotArea>
    </chartFormat>
    <chartFormat chart="10" format="25">
      <pivotArea type="data" outline="0" fieldPosition="0">
        <references count="2">
          <reference field="4294967294" count="1" selected="0">
            <x v="0"/>
          </reference>
          <reference field="7" count="1" selected="0">
            <x v="0"/>
          </reference>
        </references>
      </pivotArea>
    </chartFormat>
    <chartFormat chart="12" format="20" series="1">
      <pivotArea type="data" outline="0" fieldPosition="0">
        <references count="1">
          <reference field="4294967294" count="1" selected="0">
            <x v="0"/>
          </reference>
        </references>
      </pivotArea>
    </chartFormat>
    <chartFormat chart="12" format="21">
      <pivotArea type="data" outline="0" fieldPosition="0">
        <references count="2">
          <reference field="4294967294" count="1" selected="0">
            <x v="0"/>
          </reference>
          <reference field="7" count="1" selected="0">
            <x v="1"/>
          </reference>
        </references>
      </pivotArea>
    </chartFormat>
    <chartFormat chart="12" format="22">
      <pivotArea type="data" outline="0" fieldPosition="0">
        <references count="2">
          <reference field="4294967294" count="1" selected="0">
            <x v="0"/>
          </reference>
          <reference field="7" count="1" selected="0">
            <x v="3"/>
          </reference>
        </references>
      </pivotArea>
    </chartFormat>
    <chartFormat chart="12" format="23">
      <pivotArea type="data" outline="0" fieldPosition="0">
        <references count="2">
          <reference field="4294967294" count="1" selected="0">
            <x v="0"/>
          </reference>
          <reference field="7" count="1" selected="0">
            <x v="2"/>
          </reference>
        </references>
      </pivotArea>
    </chartFormat>
    <chartFormat chart="12" format="24">
      <pivotArea type="data" outline="0" fieldPosition="0">
        <references count="2">
          <reference field="4294967294" count="1" selected="0">
            <x v="0"/>
          </reference>
          <reference field="7" count="1" selected="0">
            <x v="4"/>
          </reference>
        </references>
      </pivotArea>
    </chartFormat>
    <chartFormat chart="12" format="25">
      <pivotArea type="data" outline="0" fieldPosition="0">
        <references count="2">
          <reference field="4294967294" count="1" selected="0">
            <x v="0"/>
          </reference>
          <reference field="7" count="1" selected="0">
            <x v="0"/>
          </reference>
        </references>
      </pivotArea>
    </chartFormat>
    <chartFormat chart="8" format="14">
      <pivotArea type="data" outline="0" fieldPosition="0">
        <references count="2">
          <reference field="4294967294" count="1" selected="0">
            <x v="0"/>
          </reference>
          <reference field="7" count="1" selected="0">
            <x v="1"/>
          </reference>
        </references>
      </pivotArea>
    </chartFormat>
    <chartFormat chart="8" format="15">
      <pivotArea type="data" outline="0" fieldPosition="0">
        <references count="2">
          <reference field="4294967294" count="1" selected="0">
            <x v="0"/>
          </reference>
          <reference field="7" count="1" selected="0">
            <x v="3"/>
          </reference>
        </references>
      </pivotArea>
    </chartFormat>
    <chartFormat chart="8" format="16">
      <pivotArea type="data" outline="0" fieldPosition="0">
        <references count="2">
          <reference field="4294967294" count="1" selected="0">
            <x v="0"/>
          </reference>
          <reference field="7" count="1" selected="0">
            <x v="2"/>
          </reference>
        </references>
      </pivotArea>
    </chartFormat>
    <chartFormat chart="8" format="17">
      <pivotArea type="data" outline="0" fieldPosition="0">
        <references count="2">
          <reference field="4294967294" count="1" selected="0">
            <x v="0"/>
          </reference>
          <reference field="7" count="1" selected="0">
            <x v="0"/>
          </reference>
        </references>
      </pivotArea>
    </chartFormat>
  </chartFormats>
  <pivotTableStyleInfo name="PivotStyleLight16" showRowHeaders="1" showColHeaders="1" showRowStripes="0" showColStripes="0" showLastColumn="1"/>
  <filters count="1">
    <filter fld="4"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CD87752-0A23-DF4E-BA3A-0F5884584594}"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rowHeaderCaption="State">
  <location ref="A5:B11" firstHeaderRow="1" firstDataRow="1" firstDataCol="1" rowPageCount="3" colPageCount="1"/>
  <pivotFields count="11">
    <pivotField showAll="0">
      <items count="976">
        <item x="515"/>
        <item x="568"/>
        <item x="972"/>
        <item x="122"/>
        <item x="206"/>
        <item x="720"/>
        <item x="286"/>
        <item x="275"/>
        <item x="724"/>
        <item x="962"/>
        <item x="7"/>
        <item x="387"/>
        <item x="424"/>
        <item x="113"/>
        <item x="738"/>
        <item x="14"/>
        <item x="852"/>
        <item x="356"/>
        <item x="315"/>
        <item x="845"/>
        <item x="22"/>
        <item x="531"/>
        <item x="691"/>
        <item x="415"/>
        <item x="79"/>
        <item x="35"/>
        <item x="335"/>
        <item x="196"/>
        <item x="944"/>
        <item x="901"/>
        <item x="49"/>
        <item x="965"/>
        <item x="285"/>
        <item x="320"/>
        <item x="783"/>
        <item x="412"/>
        <item x="155"/>
        <item x="842"/>
        <item x="402"/>
        <item x="672"/>
        <item x="596"/>
        <item x="311"/>
        <item x="851"/>
        <item x="129"/>
        <item x="909"/>
        <item x="432"/>
        <item x="754"/>
        <item x="292"/>
        <item x="803"/>
        <item x="644"/>
        <item x="229"/>
        <item x="16"/>
        <item x="101"/>
        <item x="617"/>
        <item x="577"/>
        <item x="742"/>
        <item x="62"/>
        <item x="465"/>
        <item x="187"/>
        <item x="374"/>
        <item x="770"/>
        <item x="567"/>
        <item x="758"/>
        <item x="271"/>
        <item x="238"/>
        <item x="804"/>
        <item x="207"/>
        <item x="670"/>
        <item x="549"/>
        <item x="395"/>
        <item x="446"/>
        <item x="268"/>
        <item x="661"/>
        <item x="837"/>
        <item x="535"/>
        <item x="445"/>
        <item x="697"/>
        <item x="479"/>
        <item x="780"/>
        <item x="328"/>
        <item x="673"/>
        <item x="656"/>
        <item x="279"/>
        <item x="331"/>
        <item x="172"/>
        <item x="178"/>
        <item x="811"/>
        <item x="553"/>
        <item x="767"/>
        <item x="921"/>
        <item x="329"/>
        <item x="583"/>
        <item x="822"/>
        <item x="898"/>
        <item x="580"/>
        <item x="572"/>
        <item x="908"/>
        <item x="240"/>
        <item x="411"/>
        <item x="957"/>
        <item x="408"/>
        <item x="143"/>
        <item x="53"/>
        <item x="641"/>
        <item x="878"/>
        <item x="703"/>
        <item x="84"/>
        <item x="289"/>
        <item x="902"/>
        <item x="597"/>
        <item x="135"/>
        <item x="362"/>
        <item x="1"/>
        <item x="546"/>
        <item x="139"/>
        <item x="28"/>
        <item x="92"/>
        <item x="310"/>
        <item x="850"/>
        <item x="163"/>
        <item x="103"/>
        <item x="824"/>
        <item x="150"/>
        <item x="613"/>
        <item x="876"/>
        <item x="77"/>
        <item x="208"/>
        <item x="559"/>
        <item x="862"/>
        <item x="37"/>
        <item x="458"/>
        <item x="633"/>
        <item x="857"/>
        <item x="606"/>
        <item x="627"/>
        <item x="809"/>
        <item x="507"/>
        <item x="514"/>
        <item x="714"/>
        <item x="752"/>
        <item x="470"/>
        <item x="700"/>
        <item x="425"/>
        <item x="226"/>
        <item x="186"/>
        <item x="715"/>
        <item x="726"/>
        <item x="906"/>
        <item x="536"/>
        <item x="169"/>
        <item x="695"/>
        <item x="75"/>
        <item x="855"/>
        <item x="281"/>
        <item x="119"/>
        <item x="38"/>
        <item x="337"/>
        <item x="506"/>
        <item x="452"/>
        <item x="707"/>
        <item x="80"/>
        <item x="371"/>
        <item x="674"/>
        <item x="900"/>
        <item x="86"/>
        <item x="175"/>
        <item x="745"/>
        <item x="774"/>
        <item x="784"/>
        <item x="808"/>
        <item x="892"/>
        <item x="179"/>
        <item x="655"/>
        <item x="361"/>
        <item x="579"/>
        <item x="265"/>
        <item x="529"/>
        <item x="734"/>
        <item x="15"/>
        <item x="69"/>
        <item x="23"/>
        <item x="296"/>
        <item x="511"/>
        <item x="810"/>
        <item x="403"/>
        <item x="437"/>
        <item x="575"/>
        <item x="528"/>
        <item x="313"/>
        <item x="939"/>
        <item x="288"/>
        <item x="325"/>
        <item x="794"/>
        <item x="258"/>
        <item x="277"/>
        <item x="464"/>
        <item x="543"/>
        <item x="509"/>
        <item x="899"/>
        <item x="788"/>
        <item x="221"/>
        <item x="359"/>
        <item x="827"/>
        <item x="551"/>
        <item x="554"/>
        <item x="532"/>
        <item x="706"/>
        <item x="598"/>
        <item x="459"/>
        <item x="903"/>
        <item x="413"/>
        <item x="116"/>
        <item x="890"/>
        <item x="626"/>
        <item x="616"/>
        <item x="526"/>
        <item x="416"/>
        <item x="239"/>
        <item x="252"/>
        <item x="58"/>
        <item x="723"/>
        <item x="435"/>
        <item x="166"/>
        <item x="785"/>
        <item x="516"/>
        <item x="200"/>
        <item x="843"/>
        <item x="888"/>
        <item x="347"/>
        <item x="345"/>
        <item x="420"/>
        <item x="571"/>
        <item x="846"/>
        <item x="294"/>
        <item x="323"/>
        <item x="118"/>
        <item x="897"/>
        <item x="82"/>
        <item x="149"/>
        <item x="72"/>
        <item x="865"/>
        <item x="293"/>
        <item x="259"/>
        <item x="548"/>
        <item x="728"/>
        <item x="912"/>
        <item x="634"/>
        <item x="969"/>
        <item x="679"/>
        <item x="722"/>
        <item x="471"/>
        <item x="467"/>
        <item x="309"/>
        <item x="47"/>
        <item x="264"/>
        <item x="426"/>
        <item x="78"/>
        <item x="390"/>
        <item x="589"/>
        <item x="148"/>
        <item x="466"/>
        <item x="687"/>
        <item x="168"/>
        <item x="317"/>
        <item x="763"/>
        <item x="405"/>
        <item x="544"/>
        <item x="304"/>
        <item x="10"/>
        <item x="287"/>
        <item x="924"/>
        <item x="762"/>
        <item x="26"/>
        <item x="974"/>
        <item x="156"/>
        <item x="312"/>
        <item x="841"/>
        <item x="943"/>
        <item x="254"/>
        <item x="657"/>
        <item x="818"/>
        <item x="230"/>
        <item x="32"/>
        <item x="786"/>
        <item x="566"/>
        <item x="573"/>
        <item x="749"/>
        <item x="748"/>
        <item x="702"/>
        <item x="926"/>
        <item x="146"/>
        <item x="805"/>
        <item x="739"/>
        <item x="400"/>
        <item x="493"/>
        <item x="690"/>
        <item x="216"/>
        <item x="923"/>
        <item x="95"/>
        <item x="730"/>
        <item x="40"/>
        <item x="198"/>
        <item x="636"/>
        <item x="177"/>
        <item x="74"/>
        <item x="601"/>
        <item x="807"/>
        <item x="428"/>
        <item x="759"/>
        <item x="50"/>
        <item x="952"/>
        <item x="678"/>
        <item x="530"/>
        <item x="600"/>
        <item x="34"/>
        <item x="378"/>
        <item x="922"/>
        <item x="181"/>
        <item x="867"/>
        <item x="680"/>
        <item x="336"/>
        <item x="151"/>
        <item x="319"/>
        <item x="249"/>
        <item x="880"/>
        <item x="85"/>
        <item x="126"/>
        <item x="87"/>
        <item x="498"/>
        <item x="120"/>
        <item x="469"/>
        <item x="895"/>
        <item x="33"/>
        <item x="59"/>
        <item x="708"/>
        <item x="232"/>
        <item x="590"/>
        <item x="138"/>
        <item x="919"/>
        <item x="512"/>
        <item x="456"/>
        <item x="398"/>
        <item x="486"/>
        <item x="191"/>
        <item x="609"/>
        <item x="89"/>
        <item x="887"/>
        <item x="648"/>
        <item x="653"/>
        <item x="11"/>
        <item x="871"/>
        <item x="81"/>
        <item x="564"/>
        <item x="743"/>
        <item x="792"/>
        <item x="4"/>
        <item x="364"/>
        <item x="490"/>
        <item x="162"/>
        <item x="694"/>
        <item x="768"/>
        <item x="914"/>
        <item x="385"/>
        <item x="478"/>
        <item x="716"/>
        <item x="0"/>
        <item x="370"/>
        <item x="228"/>
        <item x="461"/>
        <item x="642"/>
        <item x="881"/>
        <item x="956"/>
        <item x="450"/>
        <item x="858"/>
        <item x="481"/>
        <item x="750"/>
        <item x="760"/>
        <item x="727"/>
        <item x="174"/>
        <item x="854"/>
        <item x="243"/>
        <item x="771"/>
        <item x="654"/>
        <item x="427"/>
        <item x="839"/>
        <item x="31"/>
        <item x="212"/>
        <item x="389"/>
        <item x="267"/>
        <item x="409"/>
        <item x="593"/>
        <item x="284"/>
        <item x="145"/>
        <item x="282"/>
        <item x="698"/>
        <item x="251"/>
        <item x="958"/>
        <item x="351"/>
        <item x="483"/>
        <item x="205"/>
        <item x="623"/>
        <item x="105"/>
        <item x="776"/>
        <item x="410"/>
        <item x="45"/>
        <item x="41"/>
        <item x="43"/>
        <item x="578"/>
        <item x="640"/>
        <item x="605"/>
        <item x="894"/>
        <item x="586"/>
        <item x="396"/>
        <item x="94"/>
        <item x="781"/>
        <item x="955"/>
        <item x="800"/>
        <item x="210"/>
        <item x="330"/>
        <item x="6"/>
        <item x="574"/>
        <item x="764"/>
        <item x="692"/>
        <item x="501"/>
        <item x="873"/>
        <item x="237"/>
        <item x="379"/>
        <item x="131"/>
        <item x="441"/>
        <item x="421"/>
        <item x="102"/>
        <item x="744"/>
        <item x="363"/>
        <item x="414"/>
        <item x="513"/>
        <item x="419"/>
        <item x="340"/>
        <item x="299"/>
        <item x="539"/>
        <item x="480"/>
        <item x="306"/>
        <item x="55"/>
        <item x="904"/>
        <item x="256"/>
        <item x="816"/>
        <item x="142"/>
        <item x="611"/>
        <item x="88"/>
        <item x="436"/>
        <item x="916"/>
        <item x="183"/>
        <item x="406"/>
        <item x="677"/>
        <item x="967"/>
        <item x="388"/>
        <item x="584"/>
        <item x="354"/>
        <item x="933"/>
        <item x="407"/>
        <item x="343"/>
        <item x="423"/>
        <item x="199"/>
        <item x="451"/>
        <item x="927"/>
        <item x="796"/>
        <item x="522"/>
        <item x="159"/>
        <item x="610"/>
        <item x="454"/>
        <item x="127"/>
        <item x="875"/>
        <item x="5"/>
        <item x="463"/>
        <item x="262"/>
        <item x="799"/>
        <item x="650"/>
        <item x="70"/>
        <item x="885"/>
        <item x="250"/>
        <item x="393"/>
        <item x="592"/>
        <item x="911"/>
        <item x="945"/>
        <item x="806"/>
        <item x="893"/>
        <item x="777"/>
        <item x="225"/>
        <item x="964"/>
        <item x="582"/>
        <item x="109"/>
        <item x="931"/>
        <item x="455"/>
        <item x="333"/>
        <item x="352"/>
        <item x="555"/>
        <item x="505"/>
        <item x="97"/>
        <item x="635"/>
        <item x="791"/>
        <item x="171"/>
        <item x="305"/>
        <item x="960"/>
        <item x="308"/>
        <item x="541"/>
        <item x="789"/>
        <item x="594"/>
        <item x="65"/>
        <item x="386"/>
        <item x="603"/>
        <item x="25"/>
        <item x="949"/>
        <item x="157"/>
        <item x="301"/>
        <item x="836"/>
        <item x="24"/>
        <item x="717"/>
        <item x="176"/>
        <item x="147"/>
        <item x="488"/>
        <item x="970"/>
        <item x="158"/>
        <item x="270"/>
        <item x="518"/>
        <item x="756"/>
        <item x="935"/>
        <item x="381"/>
        <item x="527"/>
        <item x="201"/>
        <item x="934"/>
        <item x="123"/>
        <item x="141"/>
        <item x="291"/>
        <item x="197"/>
        <item x="664"/>
        <item x="71"/>
        <item x="797"/>
        <item x="685"/>
        <item x="599"/>
        <item x="973"/>
        <item x="375"/>
        <item x="889"/>
        <item x="349"/>
        <item x="263"/>
        <item x="56"/>
        <item x="779"/>
        <item x="422"/>
        <item x="373"/>
        <item x="324"/>
        <item x="872"/>
        <item x="832"/>
        <item x="928"/>
        <item x="272"/>
        <item x="729"/>
        <item x="36"/>
        <item x="732"/>
        <item x="241"/>
        <item x="365"/>
        <item x="835"/>
        <item x="193"/>
        <item x="886"/>
        <item x="153"/>
        <item x="449"/>
        <item x="434"/>
        <item x="557"/>
        <item x="925"/>
        <item x="751"/>
        <item x="485"/>
        <item x="632"/>
        <item x="302"/>
        <item x="645"/>
        <item x="489"/>
        <item x="581"/>
        <item x="367"/>
        <item x="442"/>
        <item x="439"/>
        <item x="391"/>
        <item x="133"/>
        <item x="936"/>
        <item x="913"/>
        <item x="671"/>
        <item x="521"/>
        <item x="621"/>
        <item x="152"/>
        <item x="795"/>
        <item x="713"/>
        <item x="211"/>
        <item x="682"/>
        <item x="948"/>
        <item x="968"/>
        <item x="482"/>
        <item x="769"/>
        <item x="223"/>
        <item x="790"/>
        <item x="619"/>
        <item x="429"/>
        <item x="167"/>
        <item x="392"/>
        <item x="182"/>
        <item x="643"/>
        <item x="76"/>
        <item x="684"/>
        <item x="247"/>
        <item x="863"/>
        <item x="218"/>
        <item x="67"/>
        <item x="741"/>
        <item x="517"/>
        <item x="472"/>
        <item x="117"/>
        <item x="231"/>
        <item x="588"/>
        <item x="525"/>
        <item x="961"/>
        <item x="615"/>
        <item x="112"/>
        <item x="538"/>
        <item x="686"/>
        <item x="951"/>
        <item x="235"/>
        <item x="21"/>
        <item x="164"/>
        <item x="278"/>
        <item x="624"/>
        <item x="620"/>
        <item x="533"/>
        <item x="861"/>
        <item x="879"/>
        <item x="242"/>
        <item x="693"/>
        <item x="245"/>
        <item x="195"/>
        <item x="104"/>
        <item x="665"/>
        <item x="542"/>
        <item x="322"/>
        <item x="17"/>
        <item x="718"/>
        <item x="473"/>
        <item x="274"/>
        <item x="209"/>
        <item x="8"/>
        <item x="338"/>
        <item x="639"/>
        <item x="134"/>
        <item x="629"/>
        <item x="303"/>
        <item x="614"/>
        <item x="188"/>
        <item x="838"/>
        <item x="669"/>
        <item x="524"/>
        <item x="910"/>
        <item x="721"/>
        <item x="220"/>
        <item x="840"/>
        <item x="587"/>
        <item x="683"/>
        <item x="114"/>
        <item x="115"/>
        <item x="963"/>
        <item x="733"/>
        <item x="547"/>
        <item x="696"/>
        <item x="44"/>
        <item x="699"/>
        <item x="502"/>
        <item x="663"/>
        <item x="675"/>
        <item x="57"/>
        <item x="132"/>
        <item x="453"/>
        <item x="468"/>
        <item x="585"/>
        <item x="170"/>
        <item x="91"/>
        <item x="366"/>
        <item x="658"/>
        <item x="295"/>
        <item x="778"/>
        <item x="565"/>
        <item x="602"/>
        <item x="417"/>
        <item x="368"/>
        <item x="819"/>
        <item x="537"/>
        <item x="377"/>
        <item x="612"/>
        <item x="52"/>
        <item x="90"/>
        <item x="283"/>
        <item x="495"/>
        <item x="190"/>
        <item x="618"/>
        <item x="937"/>
        <item x="192"/>
        <item x="448"/>
        <item x="915"/>
        <item x="519"/>
        <item x="460"/>
        <item x="625"/>
        <item x="384"/>
        <item x="462"/>
        <item x="859"/>
        <item x="813"/>
        <item x="401"/>
        <item x="184"/>
        <item x="246"/>
        <item x="318"/>
        <item x="3"/>
        <item x="558"/>
        <item x="812"/>
        <item x="165"/>
        <item x="856"/>
        <item x="775"/>
        <item x="51"/>
        <item x="316"/>
        <item x="918"/>
        <item x="954"/>
        <item x="740"/>
        <item x="688"/>
        <item x="224"/>
        <item x="144"/>
        <item x="341"/>
        <item x="504"/>
        <item x="753"/>
        <item x="121"/>
        <item x="746"/>
        <item x="874"/>
        <item x="591"/>
        <item x="787"/>
        <item x="766"/>
        <item x="829"/>
        <item x="260"/>
        <item x="83"/>
        <item x="185"/>
        <item x="500"/>
        <item x="938"/>
        <item x="298"/>
        <item x="2"/>
        <item x="701"/>
        <item x="321"/>
        <item x="219"/>
        <item x="630"/>
        <item x="128"/>
        <item x="394"/>
        <item x="659"/>
        <item x="444"/>
        <item x="358"/>
        <item x="710"/>
        <item x="966"/>
        <item x="350"/>
        <item x="217"/>
        <item x="747"/>
        <item x="849"/>
        <item x="418"/>
        <item x="705"/>
        <item x="941"/>
        <item x="346"/>
        <item x="106"/>
        <item x="563"/>
        <item x="430"/>
        <item x="66"/>
        <item x="124"/>
        <item x="622"/>
        <item x="54"/>
        <item x="111"/>
        <item x="765"/>
        <item x="802"/>
        <item x="227"/>
        <item x="404"/>
        <item x="719"/>
        <item x="499"/>
        <item x="475"/>
        <item x="234"/>
        <item x="817"/>
        <item x="107"/>
        <item x="332"/>
        <item x="831"/>
        <item x="353"/>
        <item x="137"/>
        <item x="649"/>
        <item x="440"/>
        <item x="652"/>
        <item x="864"/>
        <item x="825"/>
        <item x="140"/>
        <item x="637"/>
        <item x="360"/>
        <item x="154"/>
        <item x="96"/>
        <item x="556"/>
        <item x="397"/>
        <item x="244"/>
        <item x="860"/>
        <item x="357"/>
        <item x="562"/>
        <item x="870"/>
        <item x="125"/>
        <item x="608"/>
        <item x="907"/>
        <item x="534"/>
        <item x="269"/>
        <item x="484"/>
        <item x="755"/>
        <item x="844"/>
        <item x="848"/>
        <item x="214"/>
        <item x="203"/>
        <item x="342"/>
        <item x="327"/>
        <item x="798"/>
        <item x="503"/>
        <item x="160"/>
        <item x="48"/>
        <item x="73"/>
        <item x="604"/>
        <item x="382"/>
        <item x="307"/>
        <item x="457"/>
        <item x="99"/>
        <item x="737"/>
        <item x="662"/>
        <item x="905"/>
        <item x="929"/>
        <item x="942"/>
        <item x="334"/>
        <item x="947"/>
        <item x="896"/>
        <item x="761"/>
        <item x="676"/>
        <item x="399"/>
        <item x="189"/>
        <item x="314"/>
        <item x="712"/>
        <item x="508"/>
        <item x="194"/>
        <item x="869"/>
        <item x="930"/>
        <item x="487"/>
        <item x="61"/>
        <item x="772"/>
        <item x="213"/>
        <item x="60"/>
        <item x="847"/>
        <item x="959"/>
        <item x="180"/>
        <item x="280"/>
        <item x="820"/>
        <item x="339"/>
        <item x="348"/>
        <item x="222"/>
        <item x="932"/>
        <item x="20"/>
        <item x="510"/>
        <item x="884"/>
        <item x="261"/>
        <item x="711"/>
        <item x="560"/>
        <item x="917"/>
        <item x="438"/>
        <item x="877"/>
        <item x="545"/>
        <item x="950"/>
        <item x="757"/>
        <item x="815"/>
        <item x="523"/>
        <item x="108"/>
        <item x="204"/>
        <item x="273"/>
        <item x="830"/>
        <item x="136"/>
        <item x="782"/>
        <item x="326"/>
        <item x="12"/>
        <item x="255"/>
        <item x="497"/>
        <item x="202"/>
        <item x="248"/>
        <item x="477"/>
        <item x="100"/>
        <item x="735"/>
        <item x="883"/>
        <item x="496"/>
        <item x="300"/>
        <item x="290"/>
        <item x="42"/>
        <item x="276"/>
        <item x="631"/>
        <item x="660"/>
        <item x="647"/>
        <item x="666"/>
        <item x="773"/>
        <item x="552"/>
        <item x="569"/>
        <item x="821"/>
        <item x="46"/>
        <item x="93"/>
        <item x="668"/>
        <item x="823"/>
        <item x="491"/>
        <item x="372"/>
        <item x="971"/>
        <item x="882"/>
        <item x="540"/>
        <item x="704"/>
        <item x="731"/>
        <item x="98"/>
        <item x="826"/>
        <item x="9"/>
        <item x="253"/>
        <item x="793"/>
        <item x="39"/>
        <item x="801"/>
        <item x="725"/>
        <item x="834"/>
        <item x="447"/>
        <item x="494"/>
        <item x="27"/>
        <item x="215"/>
        <item x="257"/>
        <item x="369"/>
        <item x="667"/>
        <item x="638"/>
        <item x="161"/>
        <item x="236"/>
        <item x="866"/>
        <item x="628"/>
        <item x="376"/>
        <item x="431"/>
        <item x="946"/>
        <item x="433"/>
        <item x="64"/>
        <item x="110"/>
        <item x="476"/>
        <item x="709"/>
        <item x="19"/>
        <item x="383"/>
        <item x="940"/>
        <item x="868"/>
        <item x="828"/>
        <item x="853"/>
        <item x="595"/>
        <item x="266"/>
        <item x="13"/>
        <item x="646"/>
        <item x="492"/>
        <item x="550"/>
        <item x="953"/>
        <item x="576"/>
        <item x="297"/>
        <item x="68"/>
        <item x="29"/>
        <item x="63"/>
        <item x="520"/>
        <item x="570"/>
        <item x="443"/>
        <item x="833"/>
        <item x="920"/>
        <item x="689"/>
        <item x="814"/>
        <item x="651"/>
        <item x="355"/>
        <item x="130"/>
        <item x="474"/>
        <item x="173"/>
        <item x="18"/>
        <item x="607"/>
        <item x="344"/>
        <item x="736"/>
        <item x="30"/>
        <item x="561"/>
        <item x="891"/>
        <item x="233"/>
        <item x="380"/>
        <item x="681"/>
        <item t="default"/>
      </items>
    </pivotField>
    <pivotField axis="axisPage" showAll="0">
      <items count="3">
        <item x="0"/>
        <item x="1"/>
        <item t="default"/>
      </items>
    </pivotField>
    <pivotField showAll="0">
      <items count="13">
        <item x="0"/>
        <item x="1"/>
        <item x="2"/>
        <item x="3"/>
        <item x="4"/>
        <item x="5"/>
        <item x="6"/>
        <item x="7"/>
        <item x="8"/>
        <item x="9"/>
        <item x="10"/>
        <item x="11"/>
        <item t="default"/>
      </items>
    </pivotField>
    <pivotField showAll="0"/>
    <pivotField showAll="0" measureFilter="1" sortType="ascending">
      <items count="198">
        <item x="98"/>
        <item x="46"/>
        <item x="39"/>
        <item x="158"/>
        <item x="114"/>
        <item x="95"/>
        <item x="124"/>
        <item x="172"/>
        <item x="189"/>
        <item x="194"/>
        <item x="23"/>
        <item x="70"/>
        <item x="43"/>
        <item x="162"/>
        <item x="94"/>
        <item x="3"/>
        <item x="156"/>
        <item x="48"/>
        <item x="183"/>
        <item x="88"/>
        <item x="0"/>
        <item x="29"/>
        <item x="50"/>
        <item x="164"/>
        <item x="113"/>
        <item x="178"/>
        <item x="151"/>
        <item x="84"/>
        <item x="122"/>
        <item x="102"/>
        <item x="69"/>
        <item x="19"/>
        <item x="144"/>
        <item x="65"/>
        <item x="152"/>
        <item x="14"/>
        <item x="71"/>
        <item x="51"/>
        <item x="36"/>
        <item x="111"/>
        <item x="119"/>
        <item x="57"/>
        <item x="56"/>
        <item x="45"/>
        <item x="100"/>
        <item x="190"/>
        <item x="165"/>
        <item x="140"/>
        <item x="85"/>
        <item x="15"/>
        <item x="150"/>
        <item x="169"/>
        <item x="145"/>
        <item x="10"/>
        <item x="21"/>
        <item x="104"/>
        <item x="77"/>
        <item x="34"/>
        <item x="47"/>
        <item x="143"/>
        <item x="73"/>
        <item x="106"/>
        <item x="33"/>
        <item x="52"/>
        <item x="176"/>
        <item x="154"/>
        <item x="161"/>
        <item x="55"/>
        <item x="89"/>
        <item x="129"/>
        <item x="6"/>
        <item x="35"/>
        <item x="40"/>
        <item x="141"/>
        <item x="41"/>
        <item x="2"/>
        <item x="101"/>
        <item x="137"/>
        <item x="42"/>
        <item x="121"/>
        <item x="157"/>
        <item x="82"/>
        <item x="91"/>
        <item x="188"/>
        <item x="93"/>
        <item x="108"/>
        <item x="168"/>
        <item x="24"/>
        <item x="62"/>
        <item x="125"/>
        <item x="22"/>
        <item x="11"/>
        <item x="68"/>
        <item x="175"/>
        <item x="134"/>
        <item x="49"/>
        <item x="115"/>
        <item x="127"/>
        <item x="32"/>
        <item x="187"/>
        <item x="78"/>
        <item x="28"/>
        <item x="83"/>
        <item x="13"/>
        <item x="64"/>
        <item x="37"/>
        <item x="184"/>
        <item x="159"/>
        <item x="25"/>
        <item x="109"/>
        <item x="171"/>
        <item x="133"/>
        <item x="61"/>
        <item x="79"/>
        <item x="72"/>
        <item x="17"/>
        <item x="5"/>
        <item x="155"/>
        <item x="54"/>
        <item x="12"/>
        <item x="76"/>
        <item x="30"/>
        <item x="26"/>
        <item x="8"/>
        <item x="180"/>
        <item x="147"/>
        <item x="135"/>
        <item x="96"/>
        <item x="136"/>
        <item x="160"/>
        <item x="97"/>
        <item x="80"/>
        <item x="103"/>
        <item x="87"/>
        <item x="74"/>
        <item x="81"/>
        <item x="75"/>
        <item x="177"/>
        <item x="59"/>
        <item x="174"/>
        <item x="38"/>
        <item x="123"/>
        <item x="173"/>
        <item x="110"/>
        <item x="63"/>
        <item x="148"/>
        <item x="191"/>
        <item x="44"/>
        <item x="166"/>
        <item x="117"/>
        <item x="92"/>
        <item x="181"/>
        <item x="149"/>
        <item x="58"/>
        <item x="4"/>
        <item x="20"/>
        <item x="131"/>
        <item x="193"/>
        <item x="182"/>
        <item x="31"/>
        <item x="67"/>
        <item x="126"/>
        <item x="186"/>
        <item x="107"/>
        <item x="192"/>
        <item x="142"/>
        <item x="16"/>
        <item x="138"/>
        <item x="90"/>
        <item x="116"/>
        <item x="179"/>
        <item x="139"/>
        <item x="195"/>
        <item x="128"/>
        <item x="112"/>
        <item x="153"/>
        <item x="130"/>
        <item x="60"/>
        <item x="118"/>
        <item x="86"/>
        <item x="185"/>
        <item x="9"/>
        <item x="53"/>
        <item x="163"/>
        <item x="1"/>
        <item x="66"/>
        <item x="99"/>
        <item x="18"/>
        <item x="120"/>
        <item x="146"/>
        <item x="132"/>
        <item x="27"/>
        <item x="170"/>
        <item x="105"/>
        <item x="167"/>
        <item x="7"/>
        <item x="196"/>
        <item t="default"/>
      </items>
      <autoSortScope>
        <pivotArea dataOnly="0" outline="0" fieldPosition="0">
          <references count="1">
            <reference field="4294967294" count="1" selected="0">
              <x v="0"/>
            </reference>
          </references>
        </pivotArea>
      </autoSortScope>
    </pivotField>
    <pivotField showAll="0"/>
    <pivotField axis="axisPage" showAll="0">
      <items count="9">
        <item x="7"/>
        <item x="2"/>
        <item x="0"/>
        <item x="1"/>
        <item x="4"/>
        <item x="5"/>
        <item x="6"/>
        <item x="3"/>
        <item t="default"/>
      </items>
    </pivotField>
    <pivotField showAll="0" sortType="descending">
      <items count="6">
        <item x="3"/>
        <item x="1"/>
        <item x="2"/>
        <item x="0"/>
        <item x="4"/>
        <item t="default"/>
      </items>
      <autoSortScope>
        <pivotArea dataOnly="0" outline="0" fieldPosition="0">
          <references count="1">
            <reference field="4294967294" count="1" selected="0">
              <x v="0"/>
            </reference>
          </references>
        </pivotArea>
      </autoSortScope>
    </pivotField>
    <pivotField axis="axisRow" showAll="0">
      <items count="6">
        <item x="1"/>
        <item x="4"/>
        <item x="3"/>
        <item x="2"/>
        <item x="0"/>
        <item t="default"/>
      </items>
    </pivotField>
    <pivotField axis="axisPage" showAll="0">
      <items count="7">
        <item x="4"/>
        <item x="1"/>
        <item x="0"/>
        <item x="2"/>
        <item x="5"/>
        <item x="3"/>
        <item t="default"/>
      </items>
    </pivotField>
    <pivotField dataField="1" showAll="0">
      <items count="855">
        <item x="749"/>
        <item x="93"/>
        <item x="308"/>
        <item x="845"/>
        <item x="287"/>
        <item x="837"/>
        <item x="538"/>
        <item x="67"/>
        <item x="724"/>
        <item x="620"/>
        <item x="199"/>
        <item x="739"/>
        <item x="520"/>
        <item x="138"/>
        <item x="127"/>
        <item x="503"/>
        <item x="656"/>
        <item x="511"/>
        <item x="560"/>
        <item x="164"/>
        <item x="806"/>
        <item x="793"/>
        <item x="773"/>
        <item x="247"/>
        <item x="398"/>
        <item x="353"/>
        <item x="507"/>
        <item x="55"/>
        <item x="243"/>
        <item x="263"/>
        <item x="295"/>
        <item x="242"/>
        <item x="166"/>
        <item x="481"/>
        <item x="16"/>
        <item x="375"/>
        <item x="771"/>
        <item x="80"/>
        <item x="790"/>
        <item x="94"/>
        <item x="648"/>
        <item x="320"/>
        <item x="756"/>
        <item x="183"/>
        <item x="281"/>
        <item x="173"/>
        <item x="181"/>
        <item x="706"/>
        <item x="816"/>
        <item x="814"/>
        <item x="621"/>
        <item x="487"/>
        <item x="240"/>
        <item x="702"/>
        <item x="145"/>
        <item x="445"/>
        <item x="282"/>
        <item x="718"/>
        <item x="603"/>
        <item x="691"/>
        <item x="31"/>
        <item x="191"/>
        <item x="227"/>
        <item x="682"/>
        <item x="345"/>
        <item x="85"/>
        <item x="244"/>
        <item x="74"/>
        <item x="705"/>
        <item x="551"/>
        <item x="533"/>
        <item x="583"/>
        <item x="75"/>
        <item x="261"/>
        <item x="383"/>
        <item x="434"/>
        <item x="424"/>
        <item x="64"/>
        <item x="515"/>
        <item x="684"/>
        <item x="443"/>
        <item x="123"/>
        <item x="303"/>
        <item x="332"/>
        <item x="171"/>
        <item x="622"/>
        <item x="847"/>
        <item x="403"/>
        <item x="644"/>
        <item x="100"/>
        <item x="304"/>
        <item x="170"/>
        <item x="205"/>
        <item x="571"/>
        <item x="379"/>
        <item x="176"/>
        <item x="775"/>
        <item x="641"/>
        <item x="36"/>
        <item x="330"/>
        <item x="283"/>
        <item x="161"/>
        <item x="565"/>
        <item x="23"/>
        <item x="156"/>
        <item x="596"/>
        <item x="624"/>
        <item x="577"/>
        <item x="595"/>
        <item x="646"/>
        <item x="613"/>
        <item x="681"/>
        <item x="59"/>
        <item x="293"/>
        <item x="221"/>
        <item x="81"/>
        <item x="17"/>
        <item x="598"/>
        <item x="754"/>
        <item x="475"/>
        <item x="276"/>
        <item x="297"/>
        <item x="119"/>
        <item x="307"/>
        <item x="601"/>
        <item x="254"/>
        <item x="529"/>
        <item x="400"/>
        <item x="8"/>
        <item x="172"/>
        <item x="232"/>
        <item x="625"/>
        <item x="57"/>
        <item x="720"/>
        <item x="196"/>
        <item x="760"/>
        <item x="714"/>
        <item x="504"/>
        <item x="480"/>
        <item x="143"/>
        <item x="323"/>
        <item x="544"/>
        <item x="14"/>
        <item x="347"/>
        <item x="530"/>
        <item x="521"/>
        <item x="251"/>
        <item x="319"/>
        <item x="813"/>
        <item x="68"/>
        <item x="661"/>
        <item x="496"/>
        <item x="542"/>
        <item x="567"/>
        <item x="535"/>
        <item x="615"/>
        <item x="112"/>
        <item x="534"/>
        <item x="188"/>
        <item x="96"/>
        <item x="662"/>
        <item x="629"/>
        <item x="694"/>
        <item x="636"/>
        <item x="491"/>
        <item x="492"/>
        <item x="305"/>
        <item x="821"/>
        <item x="312"/>
        <item x="187"/>
        <item x="124"/>
        <item x="808"/>
        <item x="43"/>
        <item x="678"/>
        <item x="26"/>
        <item x="537"/>
        <item x="317"/>
        <item x="207"/>
        <item x="671"/>
        <item x="709"/>
        <item x="101"/>
        <item x="198"/>
        <item x="226"/>
        <item x="321"/>
        <item x="667"/>
        <item x="210"/>
        <item x="326"/>
        <item x="406"/>
        <item x="631"/>
        <item x="378"/>
        <item x="467"/>
        <item x="141"/>
        <item x="45"/>
        <item x="46"/>
        <item x="175"/>
        <item x="377"/>
        <item x="593"/>
        <item x="664"/>
        <item x="212"/>
        <item x="597"/>
        <item x="58"/>
        <item x="791"/>
        <item x="122"/>
        <item x="142"/>
        <item x="792"/>
        <item x="9"/>
        <item x="111"/>
        <item x="246"/>
        <item x="616"/>
        <item x="721"/>
        <item x="572"/>
        <item x="99"/>
        <item x="473"/>
        <item x="610"/>
        <item x="779"/>
        <item x="686"/>
        <item x="362"/>
        <item x="311"/>
        <item x="585"/>
        <item x="725"/>
        <item x="522"/>
        <item x="820"/>
        <item x="423"/>
        <item x="189"/>
        <item x="211"/>
        <item x="643"/>
        <item x="608"/>
        <item x="299"/>
        <item x="579"/>
        <item x="302"/>
        <item x="607"/>
        <item x="463"/>
        <item x="505"/>
        <item x="78"/>
        <item x="580"/>
        <item x="518"/>
        <item x="653"/>
        <item x="54"/>
        <item x="510"/>
        <item x="752"/>
        <item x="265"/>
        <item x="581"/>
        <item x="358"/>
        <item x="62"/>
        <item x="310"/>
        <item x="690"/>
        <item x="433"/>
        <item x="606"/>
        <item x="828"/>
        <item x="195"/>
        <item x="707"/>
        <item x="546"/>
        <item x="241"/>
        <item x="609"/>
        <item x="479"/>
        <item x="215"/>
        <item x="98"/>
        <item x="594"/>
        <item x="685"/>
        <item x="633"/>
        <item x="405"/>
        <item x="699"/>
        <item x="38"/>
        <item x="688"/>
        <item x="451"/>
        <item x="148"/>
        <item x="600"/>
        <item x="151"/>
        <item x="174"/>
        <item x="669"/>
        <item x="268"/>
        <item x="228"/>
        <item x="6"/>
        <item x="420"/>
        <item x="722"/>
        <item x="404"/>
        <item x="796"/>
        <item x="524"/>
        <item x="253"/>
        <item x="757"/>
        <item x="53"/>
        <item x="236"/>
        <item x="642"/>
        <item x="764"/>
        <item x="471"/>
        <item x="149"/>
        <item x="611"/>
        <item x="69"/>
        <item x="717"/>
        <item x="755"/>
        <item x="708"/>
        <item x="412"/>
        <item x="50"/>
        <item x="798"/>
        <item x="410"/>
        <item x="415"/>
        <item x="436"/>
        <item x="296"/>
        <item x="272"/>
        <item x="655"/>
        <item x="131"/>
        <item x="462"/>
        <item x="429"/>
        <item x="587"/>
        <item x="787"/>
        <item x="428"/>
        <item x="432"/>
        <item x="852"/>
        <item x="259"/>
        <item x="465"/>
        <item x="110"/>
        <item x="104"/>
        <item x="397"/>
        <item x="802"/>
        <item x="772"/>
        <item x="334"/>
        <item x="361"/>
        <item x="630"/>
        <item x="747"/>
        <item x="47"/>
        <item x="758"/>
        <item x="0"/>
        <item x="386"/>
        <item x="649"/>
        <item x="549"/>
        <item x="65"/>
        <item x="106"/>
        <item x="102"/>
        <item x="185"/>
        <item x="663"/>
        <item x="231"/>
        <item x="767"/>
        <item x="385"/>
        <item x="470"/>
        <item x="222"/>
        <item x="508"/>
        <item x="727"/>
        <item x="552"/>
        <item x="130"/>
        <item x="239"/>
        <item x="545"/>
        <item x="113"/>
        <item x="3"/>
        <item x="392"/>
        <item x="184"/>
        <item x="627"/>
        <item x="339"/>
        <item x="759"/>
        <item x="373"/>
        <item x="776"/>
        <item x="848"/>
        <item x="564"/>
        <item x="390"/>
        <item x="336"/>
        <item x="730"/>
        <item x="788"/>
        <item x="838"/>
        <item x="444"/>
        <item x="193"/>
        <item x="370"/>
        <item x="333"/>
        <item x="223"/>
        <item x="605"/>
        <item x="733"/>
        <item x="217"/>
        <item x="206"/>
        <item x="92"/>
        <item x="728"/>
        <item x="197"/>
        <item x="527"/>
        <item x="650"/>
        <item x="810"/>
        <item x="435"/>
        <item x="768"/>
        <item x="803"/>
        <item x="129"/>
        <item x="270"/>
        <item x="284"/>
        <item x="86"/>
        <item x="744"/>
        <item x="548"/>
        <item x="13"/>
        <item x="49"/>
        <item x="582"/>
        <item x="704"/>
        <item x="391"/>
        <item x="703"/>
        <item x="437"/>
        <item x="417"/>
        <item x="146"/>
        <item x="501"/>
        <item x="517"/>
        <item x="831"/>
        <item x="541"/>
        <item x="15"/>
        <item x="846"/>
        <item x="275"/>
        <item x="220"/>
        <item x="761"/>
        <item x="809"/>
        <item x="260"/>
        <item x="27"/>
        <item x="103"/>
        <item x="343"/>
        <item x="839"/>
        <item x="144"/>
        <item x="835"/>
        <item x="402"/>
        <item x="591"/>
        <item x="56"/>
        <item x="291"/>
        <item x="419"/>
        <item x="781"/>
        <item x="751"/>
        <item x="351"/>
        <item x="63"/>
        <item x="425"/>
        <item x="769"/>
        <item x="836"/>
        <item x="489"/>
        <item x="301"/>
        <item x="399"/>
        <item x="262"/>
        <item x="394"/>
        <item x="337"/>
        <item x="559"/>
        <item x="4"/>
        <item x="731"/>
        <item x="561"/>
        <item x="543"/>
        <item x="365"/>
        <item x="853"/>
        <item x="712"/>
        <item x="135"/>
        <item x="700"/>
        <item x="329"/>
        <item x="844"/>
        <item x="325"/>
        <item x="39"/>
        <item x="735"/>
        <item x="783"/>
        <item x="670"/>
        <item x="554"/>
        <item x="563"/>
        <item x="557"/>
        <item x="488"/>
        <item x="114"/>
        <item x="52"/>
        <item x="309"/>
        <item x="408"/>
        <item x="474"/>
        <item x="784"/>
        <item x="384"/>
        <item x="376"/>
        <item x="695"/>
        <item x="294"/>
        <item x="780"/>
        <item x="676"/>
        <item x="638"/>
        <item x="562"/>
        <item x="525"/>
        <item x="455"/>
        <item x="290"/>
        <item x="826"/>
        <item x="763"/>
        <item x="506"/>
        <item x="335"/>
        <item x="782"/>
        <item x="342"/>
        <item x="177"/>
        <item x="558"/>
        <item x="97"/>
        <item x="426"/>
        <item x="493"/>
        <item x="634"/>
        <item x="673"/>
        <item x="786"/>
        <item x="356"/>
        <item x="765"/>
        <item x="341"/>
        <item x="736"/>
        <item x="459"/>
        <item x="812"/>
        <item x="128"/>
        <item x="77"/>
        <item x="575"/>
        <item x="672"/>
        <item x="698"/>
        <item x="11"/>
        <item x="194"/>
        <item x="441"/>
        <item x="449"/>
        <item x="472"/>
        <item x="466"/>
        <item x="409"/>
        <item x="753"/>
        <item x="555"/>
        <item x="658"/>
        <item x="590"/>
        <item x="446"/>
        <item x="401"/>
        <item x="486"/>
        <item x="586"/>
        <item x="274"/>
        <item x="450"/>
        <item x="801"/>
        <item x="516"/>
        <item x="25"/>
        <item x="354"/>
        <item x="372"/>
        <item x="396"/>
        <item x="482"/>
        <item x="393"/>
        <item x="381"/>
        <item x="107"/>
        <item x="569"/>
        <item x="693"/>
        <item x="476"/>
        <item x="457"/>
        <item x="60"/>
        <item x="639"/>
        <item x="368"/>
        <item x="61"/>
        <item x="741"/>
        <item x="285"/>
        <item x="48"/>
        <item x="269"/>
        <item x="531"/>
        <item x="76"/>
        <item x="498"/>
        <item x="91"/>
        <item x="374"/>
        <item x="696"/>
        <item x="618"/>
        <item x="126"/>
        <item x="719"/>
        <item x="190"/>
        <item x="830"/>
        <item x="578"/>
        <item x="237"/>
        <item x="249"/>
        <item x="456"/>
        <item x="680"/>
        <item x="152"/>
        <item x="344"/>
        <item x="90"/>
        <item x="418"/>
        <item x="523"/>
        <item x="169"/>
        <item x="160"/>
        <item x="584"/>
        <item x="654"/>
        <item x="750"/>
        <item x="602"/>
        <item x="346"/>
        <item x="774"/>
        <item x="502"/>
        <item x="162"/>
        <item x="136"/>
        <item x="331"/>
        <item x="168"/>
        <item x="218"/>
        <item x="147"/>
        <item x="485"/>
        <item x="497"/>
        <item x="33"/>
        <item x="357"/>
        <item x="632"/>
        <item x="832"/>
        <item x="298"/>
        <item x="340"/>
        <item x="431"/>
        <item x="371"/>
        <item x="264"/>
        <item x="850"/>
        <item x="216"/>
        <item x="716"/>
        <item x="387"/>
        <item x="369"/>
        <item x="617"/>
        <item x="674"/>
        <item x="273"/>
        <item x="833"/>
        <item x="553"/>
        <item x="70"/>
        <item x="570"/>
        <item x="468"/>
        <item x="651"/>
        <item x="29"/>
        <item x="117"/>
        <item x="109"/>
        <item x="150"/>
        <item x="640"/>
        <item x="805"/>
        <item x="726"/>
        <item x="745"/>
        <item x="647"/>
        <item x="154"/>
        <item x="623"/>
        <item x="614"/>
        <item x="460"/>
        <item x="292"/>
        <item x="115"/>
        <item x="818"/>
        <item x="746"/>
        <item x="626"/>
        <item x="576"/>
        <item x="277"/>
        <item x="350"/>
        <item x="180"/>
        <item x="829"/>
        <item x="327"/>
        <item x="697"/>
        <item x="224"/>
        <item x="79"/>
        <item x="692"/>
        <item x="665"/>
        <item x="421"/>
        <item x="89"/>
        <item x="116"/>
        <item x="574"/>
        <item x="442"/>
        <item x="512"/>
        <item x="851"/>
        <item x="666"/>
        <item x="827"/>
        <item x="687"/>
        <item x="132"/>
        <item x="37"/>
        <item x="349"/>
        <item x="762"/>
        <item x="245"/>
        <item x="219"/>
        <item x="679"/>
        <item x="448"/>
        <item x="82"/>
        <item x="612"/>
        <item x="414"/>
        <item x="461"/>
        <item x="324"/>
        <item x="454"/>
        <item x="322"/>
        <item x="738"/>
        <item x="494"/>
        <item x="359"/>
        <item x="84"/>
        <item x="599"/>
        <item x="20"/>
        <item x="823"/>
        <item x="490"/>
        <item x="777"/>
        <item x="21"/>
        <item x="701"/>
        <item x="811"/>
        <item x="73"/>
        <item x="256"/>
        <item x="478"/>
        <item x="477"/>
        <item x="267"/>
        <item x="51"/>
        <item x="440"/>
        <item x="258"/>
        <item x="314"/>
        <item x="388"/>
        <item x="71"/>
        <item x="140"/>
        <item x="167"/>
        <item x="645"/>
        <item x="40"/>
        <item x="652"/>
        <item x="248"/>
        <item x="137"/>
        <item x="528"/>
        <item x="286"/>
        <item x="208"/>
        <item x="514"/>
        <item x="843"/>
        <item x="804"/>
        <item x="182"/>
        <item x="550"/>
        <item x="316"/>
        <item x="35"/>
        <item x="108"/>
        <item x="306"/>
        <item x="413"/>
        <item x="723"/>
        <item x="513"/>
        <item x="125"/>
        <item x="24"/>
        <item x="30"/>
        <item x="660"/>
        <item x="44"/>
        <item x="280"/>
        <item x="464"/>
        <item x="729"/>
        <item x="824"/>
        <item x="360"/>
        <item x="675"/>
        <item x="422"/>
        <item x="66"/>
        <item x="539"/>
        <item x="452"/>
        <item x="18"/>
        <item x="683"/>
        <item x="366"/>
        <item x="121"/>
        <item x="689"/>
        <item x="234"/>
        <item x="799"/>
        <item x="807"/>
        <item x="200"/>
        <item x="427"/>
        <item x="573"/>
        <item x="734"/>
        <item x="797"/>
        <item x="604"/>
        <item x="637"/>
        <item x="201"/>
        <item x="458"/>
        <item x="743"/>
        <item x="28"/>
        <item x="509"/>
        <item x="364"/>
        <item x="203"/>
        <item x="83"/>
        <item x="794"/>
        <item x="250"/>
        <item x="395"/>
        <item x="592"/>
        <item x="22"/>
        <item x="556"/>
        <item x="834"/>
        <item x="795"/>
        <item x="355"/>
        <item x="713"/>
        <item x="737"/>
        <item x="163"/>
        <item x="815"/>
        <item x="255"/>
        <item x="252"/>
        <item x="300"/>
        <item x="41"/>
        <item x="677"/>
        <item x="120"/>
        <item x="547"/>
        <item x="95"/>
        <item x="711"/>
        <item x="659"/>
        <item x="209"/>
        <item x="628"/>
        <item x="352"/>
        <item x="841"/>
        <item x="192"/>
        <item x="159"/>
        <item x="2"/>
        <item x="202"/>
        <item x="153"/>
        <item x="447"/>
        <item x="72"/>
        <item x="229"/>
        <item x="770"/>
        <item x="214"/>
        <item x="278"/>
        <item x="469"/>
        <item x="842"/>
        <item x="279"/>
        <item x="800"/>
        <item x="495"/>
        <item x="165"/>
        <item x="328"/>
        <item x="318"/>
        <item x="1"/>
        <item x="668"/>
        <item x="10"/>
        <item x="526"/>
        <item x="766"/>
        <item x="315"/>
        <item x="568"/>
        <item x="34"/>
        <item x="439"/>
        <item x="748"/>
        <item x="453"/>
        <item x="822"/>
        <item x="785"/>
        <item x="840"/>
        <item x="742"/>
        <item x="7"/>
        <item x="380"/>
        <item x="532"/>
        <item x="588"/>
        <item x="483"/>
        <item x="500"/>
        <item x="179"/>
        <item x="540"/>
        <item x="186"/>
        <item x="230"/>
        <item x="235"/>
        <item x="87"/>
        <item x="407"/>
        <item x="411"/>
        <item x="363"/>
        <item x="416"/>
        <item x="819"/>
        <item x="257"/>
        <item x="389"/>
        <item x="825"/>
        <item x="19"/>
        <item x="158"/>
        <item x="118"/>
        <item x="635"/>
        <item x="817"/>
        <item x="238"/>
        <item x="133"/>
        <item x="499"/>
        <item x="233"/>
        <item x="213"/>
        <item x="139"/>
        <item x="5"/>
        <item x="157"/>
        <item x="32"/>
        <item x="204"/>
        <item x="484"/>
        <item x="12"/>
        <item x="732"/>
        <item x="849"/>
        <item x="367"/>
        <item x="778"/>
        <item x="288"/>
        <item x="789"/>
        <item x="225"/>
        <item x="519"/>
        <item x="134"/>
        <item x="566"/>
        <item x="536"/>
        <item x="313"/>
        <item x="715"/>
        <item x="348"/>
        <item x="266"/>
        <item x="657"/>
        <item x="589"/>
        <item x="42"/>
        <item x="105"/>
        <item x="740"/>
        <item x="178"/>
        <item x="155"/>
        <item x="619"/>
        <item x="289"/>
        <item x="338"/>
        <item x="88"/>
        <item x="271"/>
        <item x="430"/>
        <item x="382"/>
        <item x="710"/>
        <item x="438"/>
        <item t="default"/>
      </items>
    </pivotField>
  </pivotFields>
  <rowFields count="1">
    <field x="8"/>
  </rowFields>
  <rowItems count="6">
    <i>
      <x/>
    </i>
    <i>
      <x v="1"/>
    </i>
    <i>
      <x v="2"/>
    </i>
    <i>
      <x v="3"/>
    </i>
    <i>
      <x v="4"/>
    </i>
    <i t="grand">
      <x/>
    </i>
  </rowItems>
  <colItems count="1">
    <i/>
  </colItems>
  <pageFields count="3">
    <pageField fld="1" hier="-1"/>
    <pageField fld="6" hier="-1"/>
    <pageField fld="9" hier="-1"/>
  </pageFields>
  <dataFields count="1">
    <dataField name="Total Outreach Expenses" fld="10" baseField="0" baseItem="0" numFmtId="42"/>
  </dataFields>
  <chartFormats count="8">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2" format="4" series="1">
      <pivotArea type="data" outline="0" fieldPosition="0">
        <references count="2">
          <reference field="4294967294" count="1" selected="0">
            <x v="0"/>
          </reference>
          <reference field="1" count="1" selected="0">
            <x v="0"/>
          </reference>
        </references>
      </pivotArea>
    </chartFormat>
    <chartFormat chart="2" format="5" series="1">
      <pivotArea type="data" outline="0" fieldPosition="0">
        <references count="2">
          <reference field="4294967294" count="1" selected="0">
            <x v="0"/>
          </reference>
          <reference field="1" count="1" selected="0">
            <x v="1"/>
          </reference>
        </references>
      </pivotArea>
    </chartFormat>
    <chartFormat chart="2" format="6" series="1">
      <pivotArea type="data" outline="0" fieldPosition="0">
        <references count="1">
          <reference field="4294967294" count="1" selected="0">
            <x v="0"/>
          </reference>
        </references>
      </pivotArea>
    </chartFormat>
    <chartFormat chart="4" format="8" series="1">
      <pivotArea type="data" outline="0" fieldPosition="0">
        <references count="1">
          <reference field="4294967294" count="1" selected="0">
            <x v="0"/>
          </reference>
        </references>
      </pivotArea>
    </chartFormat>
    <chartFormat chart="6" format="10" series="1">
      <pivotArea type="data" outline="0" fieldPosition="0">
        <references count="1">
          <reference field="4294967294" count="1" selected="0">
            <x v="0"/>
          </reference>
        </references>
      </pivotArea>
    </chartFormat>
    <chartFormat chart="8"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6DC1B21B-EB49-2543-A64C-C093686F9004}" sourceName="Year">
  <pivotTables>
    <pivotTable tabId="7" name="PivotTable10"/>
    <pivotTable tabId="5" name="PivotTable10"/>
    <pivotTable tabId="8" name="PivotTable10"/>
    <pivotTable tabId="3" name="PivotTable9"/>
    <pivotTable tabId="4" name="PivotTable10"/>
    <pivotTable tabId="10" name="PivotTable10"/>
    <pivotTable tabId="6" name="PivotTable10"/>
  </pivotTables>
  <data>
    <tabular pivotCacheId="111002876">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ject" xr10:uid="{BFE81676-AD21-DA47-B341-DEEF63BC5822}" sourceName="Project">
  <pivotTables>
    <pivotTable tabId="7" name="PivotTable10"/>
    <pivotTable tabId="5" name="PivotTable10"/>
    <pivotTable tabId="8" name="PivotTable10"/>
    <pivotTable tabId="3" name="PivotTable9"/>
    <pivotTable tabId="4" name="PivotTable10"/>
    <pivotTable tabId="10" name="PivotTable10"/>
    <pivotTable tabId="6" name="PivotTable10"/>
  </pivotTables>
  <data>
    <tabular pivotCacheId="111002876">
      <items count="8">
        <i x="7" s="1"/>
        <i x="2" s="1"/>
        <i x="0" s="1"/>
        <i x="1" s="1"/>
        <i x="4" s="1"/>
        <i x="5" s="1"/>
        <i x="6"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ncipal_Investigator" xr10:uid="{087BFFC1-2B70-2441-9013-D4DA773304D8}" sourceName="Principal Investigator">
  <pivotTables>
    <pivotTable tabId="7" name="PivotTable10"/>
    <pivotTable tabId="5" name="PivotTable10"/>
    <pivotTable tabId="8" name="PivotTable10"/>
    <pivotTable tabId="3" name="PivotTable9"/>
    <pivotTable tabId="4" name="PivotTable10"/>
    <pivotTable tabId="10" name="PivotTable10"/>
    <pivotTable tabId="6" name="PivotTable10"/>
  </pivotTables>
  <data>
    <tabular pivotCacheId="111002876">
      <items count="6">
        <i x="4" s="1"/>
        <i x="1" s="1"/>
        <i x="0" s="1"/>
        <i x="2"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52BE3982-C656-7F43-A128-1CF279121C0C}" cache="Slicer_Year" caption="Year" rowHeight="230716"/>
  <slicer name="Project" xr10:uid="{34F6464F-2936-3E4F-A4B5-B8BC10AE44EC}" cache="Slicer_Project" caption="Project" columnCount="4" rowHeight="230716"/>
  <slicer name="Principal Investigator" xr10:uid="{7F7B6374-F052-A843-8A68-32BBF1985373}" cache="Slicer_Principal_Investigator" caption="Principal Investigator" columnCount="3" rowHeight="230716"/>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2A36A3-7882-004F-B92A-79AD9EAC10A8}" name="Table1" displayName="Table1" ref="A1:K976" totalsRowShown="0">
  <autoFilter ref="A1:K976" xr:uid="{B2CD4012-BEBE-314E-9AD5-6374A718CB26}"/>
  <tableColumns count="11">
    <tableColumn id="1" xr3:uid="{FBD14D63-E67F-9E49-9201-AEB98CE6FD97}" name="Document_No"/>
    <tableColumn id="13" xr3:uid="{E61F01B8-E119-4A43-8DF0-E9CAF9C78449}" name="Year" dataDxfId="2">
      <calculatedColumnFormula>YEAR(Table1[[#This Row],[Posting_Date]])</calculatedColumnFormula>
    </tableColumn>
    <tableColumn id="12" xr3:uid="{5ADDD160-514D-B740-A5A8-45C1CB151056}" name="Month" dataDxfId="1">
      <calculatedColumnFormula>TEXT(Table1[[#This Row],[Posting_Date]],"mmm")</calculatedColumnFormula>
    </tableColumn>
    <tableColumn id="4" xr3:uid="{3E28DBE2-FA46-434E-AB80-063F30CC5037}" name="Posting_Date"/>
    <tableColumn id="5" xr3:uid="{14CB254C-9F1D-FF47-85EC-CF05A6C6FA7A}" name="Vendor"/>
    <tableColumn id="6" xr3:uid="{CD93F0DE-4761-CB45-B008-3A14A8F8D569}" name="ItemCode"/>
    <tableColumn id="7" xr3:uid="{960572CD-907F-E841-BC3E-D583DE276DC0}" name="Project"/>
    <tableColumn id="8" xr3:uid="{390C562A-86A3-594F-9091-DB278B7B73A2}" name="Purpose"/>
    <tableColumn id="9" xr3:uid="{71D002D6-3E75-3B4A-86A1-032D72417493}" name="State_Engaged" dataDxfId="0" dataCellStyle="Currency"/>
    <tableColumn id="10" xr3:uid="{9C5EA075-C747-8245-9EF9-D33569FDCB4F}" name="Principal Investigator"/>
    <tableColumn id="11" xr3:uid="{565C0E0B-A3F5-7842-93AA-E6CCD0A3430E}" name="Amount"/>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76"/>
  <sheetViews>
    <sheetView showOutlineSymbols="0" showWhiteSpace="0" zoomScale="141" workbookViewId="0">
      <selection activeCell="C4" sqref="C4"/>
    </sheetView>
  </sheetViews>
  <sheetFormatPr baseColWidth="10" defaultColWidth="8.83203125" defaultRowHeight="14" x14ac:dyDescent="0.15"/>
  <cols>
    <col min="1" max="1" width="16.33203125" bestFit="1" customWidth="1"/>
    <col min="2" max="2" width="7.5" bestFit="1" customWidth="1"/>
    <col min="3" max="3" width="9.33203125" bestFit="1" customWidth="1"/>
    <col min="4" max="4" width="15.5" bestFit="1" customWidth="1"/>
    <col min="5" max="5" width="20.1640625" bestFit="1" customWidth="1"/>
    <col min="6" max="6" width="12.1640625" bestFit="1" customWidth="1"/>
    <col min="7" max="7" width="9.83203125" bestFit="1" customWidth="1"/>
    <col min="8" max="8" width="11" bestFit="1" customWidth="1"/>
    <col min="9" max="9" width="17" style="1" bestFit="1" customWidth="1"/>
    <col min="10" max="10" width="22.5" bestFit="1" customWidth="1"/>
    <col min="11" max="11" width="8.5" bestFit="1" customWidth="1"/>
  </cols>
  <sheetData>
    <row r="1" spans="1:11" x14ac:dyDescent="0.15">
      <c r="A1" t="s">
        <v>0</v>
      </c>
      <c r="B1" t="s">
        <v>1785</v>
      </c>
      <c r="C1" t="s">
        <v>1786</v>
      </c>
      <c r="D1" s="2" t="s">
        <v>1</v>
      </c>
      <c r="E1" t="s">
        <v>2</v>
      </c>
      <c r="F1" t="s">
        <v>3</v>
      </c>
      <c r="G1" t="s">
        <v>4</v>
      </c>
      <c r="H1" t="s">
        <v>5</v>
      </c>
      <c r="I1" t="s">
        <v>1661</v>
      </c>
      <c r="J1" t="s">
        <v>6</v>
      </c>
      <c r="K1" s="7" t="s">
        <v>7</v>
      </c>
    </row>
    <row r="2" spans="1:11" x14ac:dyDescent="0.15">
      <c r="A2">
        <v>41225616</v>
      </c>
      <c r="B2">
        <f>YEAR(Table1[[#This Row],[Posting_Date]])</f>
        <v>2019</v>
      </c>
      <c r="C2" t="str">
        <f>TEXT(Table1[[#This Row],[Posting_Date]],"mmm")</f>
        <v>Jan</v>
      </c>
      <c r="D2" t="s">
        <v>87</v>
      </c>
      <c r="E2" t="s">
        <v>1621</v>
      </c>
      <c r="F2" t="s">
        <v>88</v>
      </c>
      <c r="G2" t="s">
        <v>62</v>
      </c>
      <c r="H2" t="s">
        <v>49</v>
      </c>
      <c r="I2"/>
      <c r="J2" t="s">
        <v>63</v>
      </c>
      <c r="K2">
        <v>365.98</v>
      </c>
    </row>
    <row r="3" spans="1:11" x14ac:dyDescent="0.15">
      <c r="A3">
        <v>12512945</v>
      </c>
      <c r="B3">
        <f>YEAR(Table1[[#This Row],[Posting_Date]])</f>
        <v>2019</v>
      </c>
      <c r="C3" t="str">
        <f>TEXT(Table1[[#This Row],[Posting_Date]],"mmm")</f>
        <v>Jan</v>
      </c>
      <c r="D3" t="s">
        <v>87</v>
      </c>
      <c r="E3" t="s">
        <v>1621</v>
      </c>
      <c r="F3" t="s">
        <v>1512</v>
      </c>
      <c r="G3" t="s">
        <v>44</v>
      </c>
      <c r="H3" t="s">
        <v>49</v>
      </c>
      <c r="I3"/>
      <c r="J3" t="s">
        <v>18</v>
      </c>
      <c r="K3">
        <v>4105.2700000000004</v>
      </c>
    </row>
    <row r="4" spans="1:11" x14ac:dyDescent="0.15">
      <c r="A4">
        <v>76926724</v>
      </c>
      <c r="B4">
        <f>YEAR(Table1[[#This Row],[Posting_Date]])</f>
        <v>2019</v>
      </c>
      <c r="C4" t="str">
        <f>TEXT(Table1[[#This Row],[Posting_Date]],"mmm")</f>
        <v>Jan</v>
      </c>
      <c r="D4" t="s">
        <v>1277</v>
      </c>
      <c r="E4" t="s">
        <v>1611</v>
      </c>
      <c r="F4" t="s">
        <v>1282</v>
      </c>
      <c r="G4" t="s">
        <v>26</v>
      </c>
      <c r="H4" t="s">
        <v>12</v>
      </c>
      <c r="I4" t="s">
        <v>22</v>
      </c>
      <c r="J4" t="s">
        <v>27</v>
      </c>
      <c r="K4">
        <v>3807.42</v>
      </c>
    </row>
    <row r="5" spans="1:11" x14ac:dyDescent="0.15">
      <c r="A5">
        <v>73391942</v>
      </c>
      <c r="B5">
        <f>YEAR(Table1[[#This Row],[Posting_Date]])</f>
        <v>2019</v>
      </c>
      <c r="C5" t="str">
        <f>TEXT(Table1[[#This Row],[Posting_Date]],"mmm")</f>
        <v>Jan</v>
      </c>
      <c r="D5" t="s">
        <v>1277</v>
      </c>
      <c r="E5" t="s">
        <v>1611</v>
      </c>
      <c r="F5" t="s">
        <v>1278</v>
      </c>
      <c r="G5" t="s">
        <v>62</v>
      </c>
      <c r="H5" t="s">
        <v>49</v>
      </c>
      <c r="I5"/>
      <c r="J5" t="s">
        <v>63</v>
      </c>
      <c r="K5">
        <v>412.81</v>
      </c>
    </row>
    <row r="6" spans="1:11" x14ac:dyDescent="0.15">
      <c r="A6">
        <v>39994468</v>
      </c>
      <c r="B6">
        <f>YEAR(Table1[[#This Row],[Posting_Date]])</f>
        <v>2019</v>
      </c>
      <c r="C6" t="str">
        <f>TEXT(Table1[[#This Row],[Posting_Date]],"mmm")</f>
        <v>Jan</v>
      </c>
      <c r="D6" t="s">
        <v>983</v>
      </c>
      <c r="E6" t="s">
        <v>1618</v>
      </c>
      <c r="F6" t="s">
        <v>984</v>
      </c>
      <c r="G6" t="s">
        <v>21</v>
      </c>
      <c r="H6" t="s">
        <v>49</v>
      </c>
      <c r="I6"/>
      <c r="J6" t="s">
        <v>31</v>
      </c>
      <c r="K6">
        <v>659.91</v>
      </c>
    </row>
    <row r="7" spans="1:11" x14ac:dyDescent="0.15">
      <c r="A7">
        <v>51487420</v>
      </c>
      <c r="B7">
        <f>YEAR(Table1[[#This Row],[Posting_Date]])</f>
        <v>2019</v>
      </c>
      <c r="C7" t="str">
        <f>TEXT(Table1[[#This Row],[Posting_Date]],"mmm")</f>
        <v>Jan</v>
      </c>
      <c r="D7" t="s">
        <v>960</v>
      </c>
      <c r="E7" t="s">
        <v>1766</v>
      </c>
      <c r="F7" t="s">
        <v>1455</v>
      </c>
      <c r="G7" t="s">
        <v>26</v>
      </c>
      <c r="H7" t="s">
        <v>12</v>
      </c>
      <c r="I7" t="s">
        <v>11</v>
      </c>
      <c r="J7" t="s">
        <v>27</v>
      </c>
      <c r="K7">
        <v>4613.45</v>
      </c>
    </row>
    <row r="8" spans="1:11" x14ac:dyDescent="0.15">
      <c r="A8">
        <v>46453874</v>
      </c>
      <c r="B8">
        <f>YEAR(Table1[[#This Row],[Posting_Date]])</f>
        <v>2019</v>
      </c>
      <c r="C8" t="str">
        <f>TEXT(Table1[[#This Row],[Posting_Date]],"mmm")</f>
        <v>Jan</v>
      </c>
      <c r="D8" t="s">
        <v>960</v>
      </c>
      <c r="E8" t="s">
        <v>1665</v>
      </c>
      <c r="F8" t="s">
        <v>961</v>
      </c>
      <c r="G8" t="s">
        <v>30</v>
      </c>
      <c r="H8" t="s">
        <v>37</v>
      </c>
      <c r="I8"/>
      <c r="J8" t="s">
        <v>31</v>
      </c>
      <c r="K8">
        <v>250</v>
      </c>
    </row>
    <row r="9" spans="1:11" x14ac:dyDescent="0.15">
      <c r="A9">
        <v>1207572</v>
      </c>
      <c r="B9">
        <f>YEAR(Table1[[#This Row],[Posting_Date]])</f>
        <v>2019</v>
      </c>
      <c r="C9" t="str">
        <f>TEXT(Table1[[#This Row],[Posting_Date]],"mmm")</f>
        <v>Jan</v>
      </c>
      <c r="D9" t="s">
        <v>165</v>
      </c>
      <c r="E9" t="s">
        <v>1767</v>
      </c>
      <c r="F9" t="s">
        <v>184</v>
      </c>
      <c r="G9" t="s">
        <v>44</v>
      </c>
      <c r="H9" t="s">
        <v>12</v>
      </c>
      <c r="I9" t="s">
        <v>11</v>
      </c>
      <c r="J9" t="s">
        <v>18</v>
      </c>
      <c r="K9">
        <v>4263.93</v>
      </c>
    </row>
    <row r="10" spans="1:11" x14ac:dyDescent="0.15">
      <c r="A10">
        <v>66566382</v>
      </c>
      <c r="B10">
        <f>YEAR(Table1[[#This Row],[Posting_Date]])</f>
        <v>2019</v>
      </c>
      <c r="C10" t="str">
        <f>TEXT(Table1[[#This Row],[Posting_Date]],"mmm")</f>
        <v>Jan</v>
      </c>
      <c r="D10" t="s">
        <v>165</v>
      </c>
      <c r="E10" t="s">
        <v>1642</v>
      </c>
      <c r="F10" t="s">
        <v>166</v>
      </c>
      <c r="G10" t="s">
        <v>44</v>
      </c>
      <c r="H10" t="s">
        <v>49</v>
      </c>
      <c r="I10"/>
      <c r="J10" t="s">
        <v>18</v>
      </c>
      <c r="K10">
        <v>124.97</v>
      </c>
    </row>
    <row r="11" spans="1:11" x14ac:dyDescent="0.15">
      <c r="A11">
        <v>92608698</v>
      </c>
      <c r="B11">
        <f>YEAR(Table1[[#This Row],[Posting_Date]])</f>
        <v>2019</v>
      </c>
      <c r="C11" t="str">
        <f>TEXT(Table1[[#This Row],[Posting_Date]],"mmm")</f>
        <v>Jan</v>
      </c>
      <c r="D11" t="s">
        <v>1547</v>
      </c>
      <c r="E11" t="s">
        <v>1618</v>
      </c>
      <c r="F11" t="s">
        <v>1548</v>
      </c>
      <c r="G11" t="s">
        <v>44</v>
      </c>
      <c r="H11" t="s">
        <v>49</v>
      </c>
      <c r="I11"/>
      <c r="J11" t="s">
        <v>18</v>
      </c>
      <c r="K11">
        <v>190.36</v>
      </c>
    </row>
    <row r="12" spans="1:11" x14ac:dyDescent="0.15">
      <c r="A12">
        <v>31365688</v>
      </c>
      <c r="B12">
        <f>YEAR(Table1[[#This Row],[Posting_Date]])</f>
        <v>2019</v>
      </c>
      <c r="C12" t="str">
        <f>TEXT(Table1[[#This Row],[Posting_Date]],"mmm")</f>
        <v>Jan</v>
      </c>
      <c r="D12" t="s">
        <v>127</v>
      </c>
      <c r="E12" t="s">
        <v>1767</v>
      </c>
      <c r="F12" t="s">
        <v>128</v>
      </c>
      <c r="G12" t="s">
        <v>26</v>
      </c>
      <c r="H12" t="s">
        <v>12</v>
      </c>
      <c r="I12" t="s">
        <v>17</v>
      </c>
      <c r="J12" t="s">
        <v>27</v>
      </c>
      <c r="K12">
        <v>4112.88</v>
      </c>
    </row>
    <row r="13" spans="1:11" x14ac:dyDescent="0.15">
      <c r="A13">
        <v>39406027</v>
      </c>
      <c r="B13">
        <f>YEAR(Table1[[#This Row],[Posting_Date]])</f>
        <v>2019</v>
      </c>
      <c r="C13" t="str">
        <f>TEXT(Table1[[#This Row],[Posting_Date]],"mmm")</f>
        <v>Jan</v>
      </c>
      <c r="D13" t="s">
        <v>127</v>
      </c>
      <c r="E13" t="s">
        <v>1738</v>
      </c>
      <c r="F13" t="s">
        <v>1423</v>
      </c>
      <c r="G13" t="s">
        <v>30</v>
      </c>
      <c r="H13" t="s">
        <v>37</v>
      </c>
      <c r="I13"/>
      <c r="J13" t="s">
        <v>31</v>
      </c>
      <c r="K13">
        <v>1000</v>
      </c>
    </row>
    <row r="14" spans="1:11" x14ac:dyDescent="0.15">
      <c r="A14">
        <v>89618560</v>
      </c>
      <c r="B14">
        <f>YEAR(Table1[[#This Row],[Posting_Date]])</f>
        <v>2019</v>
      </c>
      <c r="C14" t="str">
        <f>TEXT(Table1[[#This Row],[Posting_Date]],"mmm")</f>
        <v>Jan</v>
      </c>
      <c r="D14" t="s">
        <v>1424</v>
      </c>
      <c r="E14" t="s">
        <v>1611</v>
      </c>
      <c r="F14" t="s">
        <v>1425</v>
      </c>
      <c r="G14" t="s">
        <v>10</v>
      </c>
      <c r="H14" t="s">
        <v>12</v>
      </c>
      <c r="I14" t="s">
        <v>11</v>
      </c>
      <c r="J14" t="s">
        <v>13</v>
      </c>
      <c r="K14">
        <v>4646.8100000000004</v>
      </c>
    </row>
    <row r="15" spans="1:11" x14ac:dyDescent="0.15">
      <c r="A15">
        <v>96422919</v>
      </c>
      <c r="B15">
        <f>YEAR(Table1[[#This Row],[Posting_Date]])</f>
        <v>2019</v>
      </c>
      <c r="C15" t="str">
        <f>TEXT(Table1[[#This Row],[Posting_Date]],"mmm")</f>
        <v>Jan</v>
      </c>
      <c r="D15" t="s">
        <v>577</v>
      </c>
      <c r="E15" t="s">
        <v>1718</v>
      </c>
      <c r="F15" t="s">
        <v>1019</v>
      </c>
      <c r="G15" t="s">
        <v>62</v>
      </c>
      <c r="H15" t="s">
        <v>37</v>
      </c>
      <c r="I15"/>
      <c r="J15" t="s">
        <v>63</v>
      </c>
      <c r="K15">
        <v>500</v>
      </c>
    </row>
    <row r="16" spans="1:11" x14ac:dyDescent="0.15">
      <c r="A16">
        <v>1781090</v>
      </c>
      <c r="B16">
        <f>YEAR(Table1[[#This Row],[Posting_Date]])</f>
        <v>2019</v>
      </c>
      <c r="C16" t="str">
        <f>TEXT(Table1[[#This Row],[Posting_Date]],"mmm")</f>
        <v>Jan</v>
      </c>
      <c r="D16" t="s">
        <v>577</v>
      </c>
      <c r="E16" t="s">
        <v>1766</v>
      </c>
      <c r="F16" t="s">
        <v>594</v>
      </c>
      <c r="G16" t="s">
        <v>44</v>
      </c>
      <c r="H16" t="s">
        <v>49</v>
      </c>
      <c r="I16"/>
      <c r="J16" t="s">
        <v>18</v>
      </c>
      <c r="K16">
        <v>134.13</v>
      </c>
    </row>
    <row r="17" spans="1:11" x14ac:dyDescent="0.15">
      <c r="A17">
        <v>19954462</v>
      </c>
      <c r="B17">
        <f>YEAR(Table1[[#This Row],[Posting_Date]])</f>
        <v>2019</v>
      </c>
      <c r="C17" t="str">
        <f>TEXT(Table1[[#This Row],[Posting_Date]],"mmm")</f>
        <v>Jan</v>
      </c>
      <c r="D17" t="s">
        <v>577</v>
      </c>
      <c r="E17" t="s">
        <v>1768</v>
      </c>
      <c r="F17" t="s">
        <v>578</v>
      </c>
      <c r="G17" t="s">
        <v>83</v>
      </c>
      <c r="H17" t="s">
        <v>1765</v>
      </c>
      <c r="I17"/>
      <c r="J17" t="s">
        <v>84</v>
      </c>
      <c r="K17">
        <v>540.74</v>
      </c>
    </row>
    <row r="18" spans="1:11" x14ac:dyDescent="0.15">
      <c r="A18">
        <v>6381147</v>
      </c>
      <c r="B18">
        <f>YEAR(Table1[[#This Row],[Posting_Date]])</f>
        <v>2019</v>
      </c>
      <c r="C18" t="str">
        <f>TEXT(Table1[[#This Row],[Posting_Date]],"mmm")</f>
        <v>Jan</v>
      </c>
      <c r="D18" t="s">
        <v>372</v>
      </c>
      <c r="E18" t="s">
        <v>1766</v>
      </c>
      <c r="F18" t="s">
        <v>373</v>
      </c>
      <c r="G18" t="s">
        <v>16</v>
      </c>
      <c r="H18" t="s">
        <v>49</v>
      </c>
      <c r="I18"/>
      <c r="J18" t="s">
        <v>18</v>
      </c>
      <c r="K18">
        <v>39.299999999999997</v>
      </c>
    </row>
    <row r="19" spans="1:11" x14ac:dyDescent="0.15">
      <c r="A19">
        <v>66162473</v>
      </c>
      <c r="B19">
        <f>YEAR(Table1[[#This Row],[Posting_Date]])</f>
        <v>2019</v>
      </c>
      <c r="C19" t="str">
        <f>TEXT(Table1[[#This Row],[Posting_Date]],"mmm")</f>
        <v>Jan</v>
      </c>
      <c r="D19" t="s">
        <v>117</v>
      </c>
      <c r="E19" t="s">
        <v>1695</v>
      </c>
      <c r="F19" t="s">
        <v>118</v>
      </c>
      <c r="G19" t="s">
        <v>26</v>
      </c>
      <c r="H19" t="s">
        <v>37</v>
      </c>
      <c r="I19"/>
      <c r="J19" t="s">
        <v>27</v>
      </c>
      <c r="K19">
        <v>250</v>
      </c>
    </row>
    <row r="20" spans="1:11" x14ac:dyDescent="0.15">
      <c r="A20">
        <v>98758417</v>
      </c>
      <c r="B20">
        <f>YEAR(Table1[[#This Row],[Posting_Date]])</f>
        <v>2019</v>
      </c>
      <c r="C20" t="str">
        <f>TEXT(Table1[[#This Row],[Posting_Date]],"mmm")</f>
        <v>Jan</v>
      </c>
      <c r="D20" t="s">
        <v>32</v>
      </c>
      <c r="E20" t="s">
        <v>1611</v>
      </c>
      <c r="F20" t="s">
        <v>33</v>
      </c>
      <c r="G20" t="s">
        <v>10</v>
      </c>
      <c r="H20" t="s">
        <v>49</v>
      </c>
      <c r="I20"/>
      <c r="J20" t="s">
        <v>13</v>
      </c>
      <c r="K20">
        <v>112.39</v>
      </c>
    </row>
    <row r="21" spans="1:11" x14ac:dyDescent="0.15">
      <c r="A21">
        <v>95378363</v>
      </c>
      <c r="B21">
        <f>YEAR(Table1[[#This Row],[Posting_Date]])</f>
        <v>2019</v>
      </c>
      <c r="C21" t="str">
        <f>TEXT(Table1[[#This Row],[Posting_Date]],"mmm")</f>
        <v>Jan</v>
      </c>
      <c r="D21" t="s">
        <v>1456</v>
      </c>
      <c r="E21" t="s">
        <v>1696</v>
      </c>
      <c r="F21" t="s">
        <v>1457</v>
      </c>
      <c r="G21" t="s">
        <v>62</v>
      </c>
      <c r="H21" t="s">
        <v>37</v>
      </c>
      <c r="I21"/>
      <c r="J21" t="s">
        <v>63</v>
      </c>
      <c r="K21">
        <v>250</v>
      </c>
    </row>
    <row r="22" spans="1:11" x14ac:dyDescent="0.15">
      <c r="A22">
        <v>88439397</v>
      </c>
      <c r="B22">
        <f>YEAR(Table1[[#This Row],[Posting_Date]])</f>
        <v>2019</v>
      </c>
      <c r="C22" t="str">
        <f>TEXT(Table1[[#This Row],[Posting_Date]],"mmm")</f>
        <v>Jan</v>
      </c>
      <c r="D22" t="s">
        <v>1565</v>
      </c>
      <c r="E22" t="s">
        <v>1668</v>
      </c>
      <c r="F22" t="s">
        <v>1566</v>
      </c>
      <c r="G22" t="s">
        <v>83</v>
      </c>
      <c r="H22" t="s">
        <v>37</v>
      </c>
      <c r="I22"/>
      <c r="J22" t="s">
        <v>84</v>
      </c>
      <c r="K22">
        <v>1000</v>
      </c>
    </row>
    <row r="23" spans="1:11" x14ac:dyDescent="0.15">
      <c r="A23">
        <v>64362999</v>
      </c>
      <c r="B23">
        <f>YEAR(Table1[[#This Row],[Posting_Date]])</f>
        <v>2019</v>
      </c>
      <c r="C23" t="str">
        <f>TEXT(Table1[[#This Row],[Posting_Date]],"mmm")</f>
        <v>Jan</v>
      </c>
      <c r="D23" t="s">
        <v>97</v>
      </c>
      <c r="E23" t="s">
        <v>1619</v>
      </c>
      <c r="F23" t="s">
        <v>943</v>
      </c>
      <c r="G23" t="s">
        <v>30</v>
      </c>
      <c r="H23" t="s">
        <v>12</v>
      </c>
      <c r="I23" t="s">
        <v>11</v>
      </c>
      <c r="J23" t="s">
        <v>31</v>
      </c>
      <c r="K23">
        <v>3195.63</v>
      </c>
    </row>
    <row r="24" spans="1:11" x14ac:dyDescent="0.15">
      <c r="A24">
        <v>2601035</v>
      </c>
      <c r="B24">
        <f>YEAR(Table1[[#This Row],[Posting_Date]])</f>
        <v>2019</v>
      </c>
      <c r="C24" t="str">
        <f>TEXT(Table1[[#This Row],[Posting_Date]],"mmm")</f>
        <v>Jan</v>
      </c>
      <c r="D24" t="s">
        <v>97</v>
      </c>
      <c r="E24" t="s">
        <v>1767</v>
      </c>
      <c r="F24" t="s">
        <v>98</v>
      </c>
      <c r="G24" t="s">
        <v>16</v>
      </c>
      <c r="H24" t="s">
        <v>12</v>
      </c>
      <c r="I24" t="s">
        <v>17</v>
      </c>
      <c r="J24" t="s">
        <v>18</v>
      </c>
      <c r="K24">
        <v>4480.87</v>
      </c>
    </row>
    <row r="25" spans="1:11" x14ac:dyDescent="0.15">
      <c r="A25">
        <v>20226498</v>
      </c>
      <c r="B25">
        <f>YEAR(Table1[[#This Row],[Posting_Date]])</f>
        <v>2019</v>
      </c>
      <c r="C25" t="str">
        <f>TEXT(Table1[[#This Row],[Posting_Date]],"mmm")</f>
        <v>Jan</v>
      </c>
      <c r="D25" t="s">
        <v>97</v>
      </c>
      <c r="E25" t="s">
        <v>1621</v>
      </c>
      <c r="F25" t="s">
        <v>1336</v>
      </c>
      <c r="G25" t="s">
        <v>10</v>
      </c>
      <c r="H25" t="s">
        <v>49</v>
      </c>
      <c r="I25"/>
      <c r="J25" t="s">
        <v>13</v>
      </c>
      <c r="K25">
        <v>2549.35</v>
      </c>
    </row>
    <row r="26" spans="1:11" x14ac:dyDescent="0.15">
      <c r="A26">
        <v>54539506</v>
      </c>
      <c r="B26">
        <f>YEAR(Table1[[#This Row],[Posting_Date]])</f>
        <v>2019</v>
      </c>
      <c r="C26" t="str">
        <f>TEXT(Table1[[#This Row],[Posting_Date]],"mmm")</f>
        <v>Jan</v>
      </c>
      <c r="D26" t="s">
        <v>131</v>
      </c>
      <c r="E26" t="s">
        <v>1766</v>
      </c>
      <c r="F26" t="s">
        <v>132</v>
      </c>
      <c r="G26" t="s">
        <v>26</v>
      </c>
      <c r="H26" t="s">
        <v>12</v>
      </c>
      <c r="I26" t="s">
        <v>22</v>
      </c>
      <c r="J26" t="s">
        <v>27</v>
      </c>
      <c r="K26">
        <v>2605.89</v>
      </c>
    </row>
    <row r="27" spans="1:11" x14ac:dyDescent="0.15">
      <c r="A27">
        <v>54171099</v>
      </c>
      <c r="B27">
        <f>YEAR(Table1[[#This Row],[Posting_Date]])</f>
        <v>2019</v>
      </c>
      <c r="C27" t="str">
        <f>TEXT(Table1[[#This Row],[Posting_Date]],"mmm")</f>
        <v>Jan</v>
      </c>
      <c r="D27" t="s">
        <v>131</v>
      </c>
      <c r="E27" t="s">
        <v>1767</v>
      </c>
      <c r="F27" t="s">
        <v>1534</v>
      </c>
      <c r="G27" t="s">
        <v>83</v>
      </c>
      <c r="H27" t="s">
        <v>12</v>
      </c>
      <c r="I27" t="s">
        <v>17</v>
      </c>
      <c r="J27" t="s">
        <v>84</v>
      </c>
      <c r="K27">
        <v>3488.53</v>
      </c>
    </row>
    <row r="28" spans="1:11" x14ac:dyDescent="0.15">
      <c r="A28">
        <v>31765336</v>
      </c>
      <c r="B28">
        <f>YEAR(Table1[[#This Row],[Posting_Date]])</f>
        <v>2019</v>
      </c>
      <c r="C28" t="str">
        <f>TEXT(Table1[[#This Row],[Posting_Date]],"mmm")</f>
        <v>Jan</v>
      </c>
      <c r="D28" t="s">
        <v>884</v>
      </c>
      <c r="E28" t="s">
        <v>1739</v>
      </c>
      <c r="F28" t="s">
        <v>885</v>
      </c>
      <c r="G28" t="s">
        <v>26</v>
      </c>
      <c r="H28" t="s">
        <v>37</v>
      </c>
      <c r="I28"/>
      <c r="J28" t="s">
        <v>27</v>
      </c>
      <c r="K28">
        <v>1000</v>
      </c>
    </row>
    <row r="29" spans="1:11" x14ac:dyDescent="0.15">
      <c r="A29">
        <v>93347687</v>
      </c>
      <c r="B29">
        <f>YEAR(Table1[[#This Row],[Posting_Date]])</f>
        <v>2019</v>
      </c>
      <c r="C29" t="str">
        <f>TEXT(Table1[[#This Row],[Posting_Date]],"mmm")</f>
        <v>Jan</v>
      </c>
      <c r="D29" t="s">
        <v>884</v>
      </c>
      <c r="E29" t="s">
        <v>1601</v>
      </c>
      <c r="F29" t="s">
        <v>1172</v>
      </c>
      <c r="G29" t="s">
        <v>16</v>
      </c>
      <c r="H29" t="s">
        <v>49</v>
      </c>
      <c r="I29"/>
      <c r="J29" t="s">
        <v>18</v>
      </c>
      <c r="K29">
        <v>102.75</v>
      </c>
    </row>
    <row r="30" spans="1:11" x14ac:dyDescent="0.15">
      <c r="A30">
        <v>12646389</v>
      </c>
      <c r="B30">
        <f>YEAR(Table1[[#This Row],[Posting_Date]])</f>
        <v>2019</v>
      </c>
      <c r="C30" t="str">
        <f>TEXT(Table1[[#This Row],[Posting_Date]],"mmm")</f>
        <v>Jan</v>
      </c>
      <c r="D30" t="s">
        <v>884</v>
      </c>
      <c r="E30" t="s">
        <v>1621</v>
      </c>
      <c r="F30" t="s">
        <v>966</v>
      </c>
      <c r="G30" t="s">
        <v>26</v>
      </c>
      <c r="H30" t="s">
        <v>49</v>
      </c>
      <c r="I30"/>
      <c r="J30" t="s">
        <v>27</v>
      </c>
      <c r="K30">
        <v>3018.3</v>
      </c>
    </row>
    <row r="31" spans="1:11" x14ac:dyDescent="0.15">
      <c r="A31">
        <v>97412004</v>
      </c>
      <c r="B31">
        <f>YEAR(Table1[[#This Row],[Posting_Date]])</f>
        <v>2019</v>
      </c>
      <c r="C31" t="str">
        <f>TEXT(Table1[[#This Row],[Posting_Date]],"mmm")</f>
        <v>Jan</v>
      </c>
      <c r="D31" t="s">
        <v>1450</v>
      </c>
      <c r="E31" t="s">
        <v>1618</v>
      </c>
      <c r="F31" t="s">
        <v>1451</v>
      </c>
      <c r="G31" t="s">
        <v>21</v>
      </c>
      <c r="H31" t="s">
        <v>49</v>
      </c>
      <c r="I31"/>
      <c r="J31" t="s">
        <v>31</v>
      </c>
      <c r="K31">
        <v>1116</v>
      </c>
    </row>
    <row r="32" spans="1:11" x14ac:dyDescent="0.15">
      <c r="A32">
        <v>99046994</v>
      </c>
      <c r="B32">
        <f>YEAR(Table1[[#This Row],[Posting_Date]])</f>
        <v>2019</v>
      </c>
      <c r="C32" t="str">
        <f>TEXT(Table1[[#This Row],[Posting_Date]],"mmm")</f>
        <v>Jan</v>
      </c>
      <c r="D32" t="s">
        <v>152</v>
      </c>
      <c r="E32" t="s">
        <v>1766</v>
      </c>
      <c r="F32" t="s">
        <v>954</v>
      </c>
      <c r="G32" t="s">
        <v>10</v>
      </c>
      <c r="H32" t="s">
        <v>49</v>
      </c>
      <c r="I32"/>
      <c r="J32" t="s">
        <v>13</v>
      </c>
      <c r="K32">
        <v>169.46</v>
      </c>
    </row>
    <row r="33" spans="1:11" x14ac:dyDescent="0.15">
      <c r="A33">
        <v>43284806</v>
      </c>
      <c r="B33">
        <f>YEAR(Table1[[#This Row],[Posting_Date]])</f>
        <v>2019</v>
      </c>
      <c r="C33" t="str">
        <f>TEXT(Table1[[#This Row],[Posting_Date]],"mmm")</f>
        <v>Jan</v>
      </c>
      <c r="D33" t="s">
        <v>152</v>
      </c>
      <c r="E33" t="s">
        <v>1769</v>
      </c>
      <c r="F33" t="s">
        <v>153</v>
      </c>
      <c r="G33" t="s">
        <v>30</v>
      </c>
      <c r="H33" t="s">
        <v>1765</v>
      </c>
      <c r="I33"/>
      <c r="J33" t="s">
        <v>31</v>
      </c>
      <c r="K33">
        <v>575.01</v>
      </c>
    </row>
    <row r="34" spans="1:11" x14ac:dyDescent="0.15">
      <c r="A34">
        <v>32472175</v>
      </c>
      <c r="B34">
        <f>YEAR(Table1[[#This Row],[Posting_Date]])</f>
        <v>2019</v>
      </c>
      <c r="C34" t="str">
        <f>TEXT(Table1[[#This Row],[Posting_Date]],"mmm")</f>
        <v>Feb</v>
      </c>
      <c r="D34" t="s">
        <v>143</v>
      </c>
      <c r="E34" t="s">
        <v>1618</v>
      </c>
      <c r="F34" t="s">
        <v>416</v>
      </c>
      <c r="G34" t="s">
        <v>62</v>
      </c>
      <c r="H34" t="s">
        <v>12</v>
      </c>
      <c r="I34" t="s">
        <v>34</v>
      </c>
      <c r="J34" t="s">
        <v>63</v>
      </c>
      <c r="K34">
        <v>3414.59</v>
      </c>
    </row>
    <row r="35" spans="1:11" x14ac:dyDescent="0.15">
      <c r="A35">
        <v>37670373</v>
      </c>
      <c r="B35">
        <f>YEAR(Table1[[#This Row],[Posting_Date]])</f>
        <v>2019</v>
      </c>
      <c r="C35" t="str">
        <f>TEXT(Table1[[#This Row],[Posting_Date]],"mmm")</f>
        <v>Feb</v>
      </c>
      <c r="D35" t="s">
        <v>143</v>
      </c>
      <c r="E35" t="s">
        <v>1621</v>
      </c>
      <c r="F35" t="s">
        <v>198</v>
      </c>
      <c r="G35" t="s">
        <v>21</v>
      </c>
      <c r="H35" t="s">
        <v>12</v>
      </c>
      <c r="I35" t="s">
        <v>17</v>
      </c>
      <c r="J35" t="s">
        <v>31</v>
      </c>
      <c r="K35">
        <v>1771.8</v>
      </c>
    </row>
    <row r="36" spans="1:11" x14ac:dyDescent="0.15">
      <c r="A36">
        <v>35698953</v>
      </c>
      <c r="B36">
        <f>YEAR(Table1[[#This Row],[Posting_Date]])</f>
        <v>2019</v>
      </c>
      <c r="C36" t="str">
        <f>TEXT(Table1[[#This Row],[Posting_Date]],"mmm")</f>
        <v>Feb</v>
      </c>
      <c r="D36" t="s">
        <v>143</v>
      </c>
      <c r="E36" t="s">
        <v>1618</v>
      </c>
      <c r="F36" t="s">
        <v>144</v>
      </c>
      <c r="G36" t="s">
        <v>30</v>
      </c>
      <c r="H36" t="s">
        <v>49</v>
      </c>
      <c r="I36"/>
      <c r="J36" t="s">
        <v>31</v>
      </c>
      <c r="K36">
        <v>3031.08</v>
      </c>
    </row>
    <row r="37" spans="1:11" x14ac:dyDescent="0.15">
      <c r="A37">
        <v>2943544</v>
      </c>
      <c r="B37">
        <f>YEAR(Table1[[#This Row],[Posting_Date]])</f>
        <v>2019</v>
      </c>
      <c r="C37" t="str">
        <f>TEXT(Table1[[#This Row],[Posting_Date]],"mmm")</f>
        <v>Feb</v>
      </c>
      <c r="D37" t="s">
        <v>574</v>
      </c>
      <c r="E37" t="s">
        <v>1679</v>
      </c>
      <c r="F37" t="s">
        <v>575</v>
      </c>
      <c r="G37" t="s">
        <v>10</v>
      </c>
      <c r="H37" t="s">
        <v>37</v>
      </c>
      <c r="I37"/>
      <c r="J37" t="s">
        <v>13</v>
      </c>
      <c r="K37">
        <v>250</v>
      </c>
    </row>
    <row r="38" spans="1:11" x14ac:dyDescent="0.15">
      <c r="A38">
        <v>58297304</v>
      </c>
      <c r="B38">
        <f>YEAR(Table1[[#This Row],[Posting_Date]])</f>
        <v>2019</v>
      </c>
      <c r="C38" t="str">
        <f>TEXT(Table1[[#This Row],[Posting_Date]],"mmm")</f>
        <v>Feb</v>
      </c>
      <c r="D38" t="s">
        <v>80</v>
      </c>
      <c r="E38" t="s">
        <v>1716</v>
      </c>
      <c r="F38" t="s">
        <v>1401</v>
      </c>
      <c r="G38" t="s">
        <v>16</v>
      </c>
      <c r="H38" t="s">
        <v>37</v>
      </c>
      <c r="I38"/>
      <c r="J38" t="s">
        <v>18</v>
      </c>
      <c r="K38">
        <v>500</v>
      </c>
    </row>
    <row r="39" spans="1:11" x14ac:dyDescent="0.15">
      <c r="A39">
        <v>15004743</v>
      </c>
      <c r="B39">
        <f>YEAR(Table1[[#This Row],[Posting_Date]])</f>
        <v>2019</v>
      </c>
      <c r="C39" t="str">
        <f>TEXT(Table1[[#This Row],[Posting_Date]],"mmm")</f>
        <v>Feb</v>
      </c>
      <c r="D39" t="s">
        <v>80</v>
      </c>
      <c r="E39" t="s">
        <v>1670</v>
      </c>
      <c r="F39" t="s">
        <v>982</v>
      </c>
      <c r="G39" t="s">
        <v>30</v>
      </c>
      <c r="H39" t="s">
        <v>37</v>
      </c>
      <c r="I39"/>
      <c r="J39" t="s">
        <v>31</v>
      </c>
      <c r="K39">
        <v>1000</v>
      </c>
    </row>
    <row r="40" spans="1:11" x14ac:dyDescent="0.15">
      <c r="A40">
        <v>17869853</v>
      </c>
      <c r="B40">
        <f>YEAR(Table1[[#This Row],[Posting_Date]])</f>
        <v>2019</v>
      </c>
      <c r="C40" t="str">
        <f>TEXT(Table1[[#This Row],[Posting_Date]],"mmm")</f>
        <v>Feb</v>
      </c>
      <c r="D40" t="s">
        <v>80</v>
      </c>
      <c r="E40" t="s">
        <v>1618</v>
      </c>
      <c r="F40" t="s">
        <v>81</v>
      </c>
      <c r="G40" t="s">
        <v>16</v>
      </c>
      <c r="H40" t="s">
        <v>49</v>
      </c>
      <c r="I40"/>
      <c r="J40" t="s">
        <v>18</v>
      </c>
      <c r="K40">
        <v>60.46</v>
      </c>
    </row>
    <row r="41" spans="1:11" x14ac:dyDescent="0.15">
      <c r="A41">
        <v>92923975</v>
      </c>
      <c r="B41">
        <f>YEAR(Table1[[#This Row],[Posting_Date]])</f>
        <v>2019</v>
      </c>
      <c r="C41" t="str">
        <f>TEXT(Table1[[#This Row],[Posting_Date]],"mmm")</f>
        <v>Feb</v>
      </c>
      <c r="D41" t="s">
        <v>918</v>
      </c>
      <c r="E41" t="s">
        <v>1621</v>
      </c>
      <c r="F41" t="s">
        <v>1359</v>
      </c>
      <c r="G41" t="s">
        <v>26</v>
      </c>
      <c r="H41" t="s">
        <v>12</v>
      </c>
      <c r="I41" t="s">
        <v>22</v>
      </c>
      <c r="J41" t="s">
        <v>27</v>
      </c>
      <c r="K41">
        <v>4631.84</v>
      </c>
    </row>
    <row r="42" spans="1:11" x14ac:dyDescent="0.15">
      <c r="A42">
        <v>34368054</v>
      </c>
      <c r="B42">
        <f>YEAR(Table1[[#This Row],[Posting_Date]])</f>
        <v>2019</v>
      </c>
      <c r="C42" t="str">
        <f>TEXT(Table1[[#This Row],[Posting_Date]],"mmm")</f>
        <v>Feb</v>
      </c>
      <c r="D42" t="s">
        <v>918</v>
      </c>
      <c r="E42" t="s">
        <v>1618</v>
      </c>
      <c r="F42" t="s">
        <v>919</v>
      </c>
      <c r="G42" t="s">
        <v>44</v>
      </c>
      <c r="H42" t="s">
        <v>49</v>
      </c>
      <c r="I42"/>
      <c r="J42" t="s">
        <v>18</v>
      </c>
      <c r="K42">
        <v>1593.34</v>
      </c>
    </row>
    <row r="43" spans="1:11" x14ac:dyDescent="0.15">
      <c r="A43">
        <v>45176038</v>
      </c>
      <c r="B43">
        <f>YEAR(Table1[[#This Row],[Posting_Date]])</f>
        <v>2019</v>
      </c>
      <c r="C43" t="str">
        <f>TEXT(Table1[[#This Row],[Posting_Date]],"mmm")</f>
        <v>Feb</v>
      </c>
      <c r="D43" t="s">
        <v>521</v>
      </c>
      <c r="E43" t="s">
        <v>1611</v>
      </c>
      <c r="F43" t="s">
        <v>522</v>
      </c>
      <c r="G43" t="s">
        <v>21</v>
      </c>
      <c r="H43" t="s">
        <v>12</v>
      </c>
      <c r="I43" t="s">
        <v>22</v>
      </c>
      <c r="J43" t="s">
        <v>31</v>
      </c>
      <c r="K43">
        <v>4173.62</v>
      </c>
    </row>
    <row r="44" spans="1:11" x14ac:dyDescent="0.15">
      <c r="A44">
        <v>90378489</v>
      </c>
      <c r="B44">
        <f>YEAR(Table1[[#This Row],[Posting_Date]])</f>
        <v>2019</v>
      </c>
      <c r="C44" t="str">
        <f>TEXT(Table1[[#This Row],[Posting_Date]],"mmm")</f>
        <v>Feb</v>
      </c>
      <c r="D44" t="s">
        <v>521</v>
      </c>
      <c r="E44" t="s">
        <v>1618</v>
      </c>
      <c r="F44" t="s">
        <v>1188</v>
      </c>
      <c r="G44" t="s">
        <v>44</v>
      </c>
      <c r="H44" t="s">
        <v>49</v>
      </c>
      <c r="I44"/>
      <c r="J44" t="s">
        <v>18</v>
      </c>
      <c r="K44">
        <v>2937.63</v>
      </c>
    </row>
    <row r="45" spans="1:11" x14ac:dyDescent="0.15">
      <c r="A45">
        <v>45207957</v>
      </c>
      <c r="B45">
        <f>YEAR(Table1[[#This Row],[Posting_Date]])</f>
        <v>2019</v>
      </c>
      <c r="C45" t="str">
        <f>TEXT(Table1[[#This Row],[Posting_Date]],"mmm")</f>
        <v>Feb</v>
      </c>
      <c r="D45" t="s">
        <v>1321</v>
      </c>
      <c r="E45" t="s">
        <v>1621</v>
      </c>
      <c r="F45" t="s">
        <v>1322</v>
      </c>
      <c r="G45" t="s">
        <v>30</v>
      </c>
      <c r="H45" t="s">
        <v>49</v>
      </c>
      <c r="I45"/>
      <c r="J45" t="s">
        <v>31</v>
      </c>
      <c r="K45">
        <v>101.29</v>
      </c>
    </row>
    <row r="46" spans="1:11" x14ac:dyDescent="0.15">
      <c r="A46">
        <v>68498848</v>
      </c>
      <c r="B46">
        <f>YEAR(Table1[[#This Row],[Posting_Date]])</f>
        <v>2019</v>
      </c>
      <c r="C46" t="str">
        <f>TEXT(Table1[[#This Row],[Posting_Date]],"mmm")</f>
        <v>Feb</v>
      </c>
      <c r="D46" t="s">
        <v>811</v>
      </c>
      <c r="E46" t="s">
        <v>1766</v>
      </c>
      <c r="F46" t="s">
        <v>812</v>
      </c>
      <c r="G46" t="s">
        <v>62</v>
      </c>
      <c r="H46" t="s">
        <v>12</v>
      </c>
      <c r="I46" t="s">
        <v>11</v>
      </c>
      <c r="J46" t="s">
        <v>63</v>
      </c>
      <c r="K46">
        <v>2259.17</v>
      </c>
    </row>
    <row r="47" spans="1:11" x14ac:dyDescent="0.15">
      <c r="A47">
        <v>45067418</v>
      </c>
      <c r="B47">
        <f>YEAR(Table1[[#This Row],[Posting_Date]])</f>
        <v>2019</v>
      </c>
      <c r="C47" t="str">
        <f>TEXT(Table1[[#This Row],[Posting_Date]],"mmm")</f>
        <v>Feb</v>
      </c>
      <c r="D47" t="s">
        <v>811</v>
      </c>
      <c r="E47" t="s">
        <v>1618</v>
      </c>
      <c r="F47" t="s">
        <v>962</v>
      </c>
      <c r="G47" t="s">
        <v>26</v>
      </c>
      <c r="H47" t="s">
        <v>49</v>
      </c>
      <c r="I47"/>
      <c r="J47" t="s">
        <v>27</v>
      </c>
      <c r="K47">
        <v>242.43</v>
      </c>
    </row>
    <row r="48" spans="1:11" x14ac:dyDescent="0.15">
      <c r="A48">
        <v>91658427</v>
      </c>
      <c r="B48">
        <f>YEAR(Table1[[#This Row],[Posting_Date]])</f>
        <v>2019</v>
      </c>
      <c r="C48" t="str">
        <f>TEXT(Table1[[#This Row],[Posting_Date]],"mmm")</f>
        <v>Feb</v>
      </c>
      <c r="D48" t="s">
        <v>42</v>
      </c>
      <c r="E48" t="s">
        <v>1767</v>
      </c>
      <c r="F48" t="s">
        <v>43</v>
      </c>
      <c r="G48" t="s">
        <v>44</v>
      </c>
      <c r="H48" t="s">
        <v>12</v>
      </c>
      <c r="I48" t="s">
        <v>22</v>
      </c>
      <c r="J48" t="s">
        <v>18</v>
      </c>
      <c r="K48">
        <v>712.5</v>
      </c>
    </row>
    <row r="49" spans="1:11" x14ac:dyDescent="0.15">
      <c r="A49">
        <v>29586590</v>
      </c>
      <c r="B49">
        <f>YEAR(Table1[[#This Row],[Posting_Date]])</f>
        <v>2019</v>
      </c>
      <c r="C49" t="str">
        <f>TEXT(Table1[[#This Row],[Posting_Date]],"mmm")</f>
        <v>Feb</v>
      </c>
      <c r="D49" t="s">
        <v>42</v>
      </c>
      <c r="E49" t="s">
        <v>1767</v>
      </c>
      <c r="F49" t="s">
        <v>1166</v>
      </c>
      <c r="G49" t="s">
        <v>10</v>
      </c>
      <c r="H49" t="s">
        <v>12</v>
      </c>
      <c r="I49" t="s">
        <v>17</v>
      </c>
      <c r="J49" t="s">
        <v>13</v>
      </c>
      <c r="K49">
        <v>2823.15</v>
      </c>
    </row>
    <row r="50" spans="1:11" x14ac:dyDescent="0.15">
      <c r="A50">
        <v>84217846</v>
      </c>
      <c r="B50">
        <f>YEAR(Table1[[#This Row],[Posting_Date]])</f>
        <v>2019</v>
      </c>
      <c r="C50" t="str">
        <f>TEXT(Table1[[#This Row],[Posting_Date]],"mmm")</f>
        <v>Feb</v>
      </c>
      <c r="D50" t="s">
        <v>42</v>
      </c>
      <c r="E50" t="s">
        <v>1767</v>
      </c>
      <c r="F50" t="s">
        <v>1392</v>
      </c>
      <c r="G50" t="s">
        <v>10</v>
      </c>
      <c r="H50" t="s">
        <v>49</v>
      </c>
      <c r="I50"/>
      <c r="J50" t="s">
        <v>13</v>
      </c>
      <c r="K50">
        <v>3591.75</v>
      </c>
    </row>
    <row r="51" spans="1:11" x14ac:dyDescent="0.15">
      <c r="A51">
        <v>3389745</v>
      </c>
      <c r="B51">
        <f>YEAR(Table1[[#This Row],[Posting_Date]])</f>
        <v>2019</v>
      </c>
      <c r="C51" t="str">
        <f>TEXT(Table1[[#This Row],[Posting_Date]],"mmm")</f>
        <v>Feb</v>
      </c>
      <c r="D51" t="s">
        <v>464</v>
      </c>
      <c r="E51" t="s">
        <v>1618</v>
      </c>
      <c r="F51" t="s">
        <v>465</v>
      </c>
      <c r="G51" t="s">
        <v>30</v>
      </c>
      <c r="H51" t="s">
        <v>12</v>
      </c>
      <c r="I51" t="s">
        <v>17</v>
      </c>
      <c r="J51" t="s">
        <v>31</v>
      </c>
      <c r="K51">
        <v>4849.71</v>
      </c>
    </row>
    <row r="52" spans="1:11" x14ac:dyDescent="0.15">
      <c r="A52">
        <v>35200119</v>
      </c>
      <c r="B52">
        <f>YEAR(Table1[[#This Row],[Posting_Date]])</f>
        <v>2019</v>
      </c>
      <c r="C52" t="str">
        <f>TEXT(Table1[[#This Row],[Posting_Date]],"mmm")</f>
        <v>Feb</v>
      </c>
      <c r="D52" t="s">
        <v>281</v>
      </c>
      <c r="E52" t="s">
        <v>1766</v>
      </c>
      <c r="F52" t="s">
        <v>282</v>
      </c>
      <c r="G52" t="s">
        <v>16</v>
      </c>
      <c r="H52" t="s">
        <v>49</v>
      </c>
      <c r="I52"/>
      <c r="J52" t="s">
        <v>18</v>
      </c>
      <c r="K52">
        <v>168.98</v>
      </c>
    </row>
    <row r="53" spans="1:11" x14ac:dyDescent="0.15">
      <c r="A53">
        <v>74215374</v>
      </c>
      <c r="B53">
        <f>YEAR(Table1[[#This Row],[Posting_Date]])</f>
        <v>2019</v>
      </c>
      <c r="C53" t="str">
        <f>TEXT(Table1[[#This Row],[Posting_Date]],"mmm")</f>
        <v>Feb</v>
      </c>
      <c r="D53" t="s">
        <v>1274</v>
      </c>
      <c r="E53" t="s">
        <v>1740</v>
      </c>
      <c r="F53" t="s">
        <v>1275</v>
      </c>
      <c r="G53" t="s">
        <v>21</v>
      </c>
      <c r="H53" t="s">
        <v>37</v>
      </c>
      <c r="I53"/>
      <c r="J53" t="s">
        <v>31</v>
      </c>
      <c r="K53">
        <v>1000</v>
      </c>
    </row>
    <row r="54" spans="1:11" x14ac:dyDescent="0.15">
      <c r="A54">
        <v>70580792</v>
      </c>
      <c r="B54">
        <f>YEAR(Table1[[#This Row],[Posting_Date]])</f>
        <v>2019</v>
      </c>
      <c r="C54" t="str">
        <f>TEXT(Table1[[#This Row],[Posting_Date]],"mmm")</f>
        <v>Feb</v>
      </c>
      <c r="D54" t="s">
        <v>1499</v>
      </c>
      <c r="E54" t="s">
        <v>1697</v>
      </c>
      <c r="F54" t="s">
        <v>1500</v>
      </c>
      <c r="G54" t="s">
        <v>21</v>
      </c>
      <c r="H54" t="s">
        <v>37</v>
      </c>
      <c r="I54"/>
      <c r="J54" t="s">
        <v>31</v>
      </c>
      <c r="K54">
        <v>250</v>
      </c>
    </row>
    <row r="55" spans="1:11" x14ac:dyDescent="0.15">
      <c r="A55">
        <v>12068285</v>
      </c>
      <c r="B55">
        <f>YEAR(Table1[[#This Row],[Posting_Date]])</f>
        <v>2019</v>
      </c>
      <c r="C55" t="str">
        <f>TEXT(Table1[[#This Row],[Posting_Date]],"mmm")</f>
        <v>Feb</v>
      </c>
      <c r="D55" t="s">
        <v>175</v>
      </c>
      <c r="E55" t="s">
        <v>1618</v>
      </c>
      <c r="F55" t="s">
        <v>435</v>
      </c>
      <c r="G55" t="s">
        <v>10</v>
      </c>
      <c r="H55" t="s">
        <v>12</v>
      </c>
      <c r="I55" t="s">
        <v>34</v>
      </c>
      <c r="J55" t="s">
        <v>13</v>
      </c>
      <c r="K55">
        <v>3072.65</v>
      </c>
    </row>
    <row r="56" spans="1:11" x14ac:dyDescent="0.15">
      <c r="A56">
        <v>78979882</v>
      </c>
      <c r="B56">
        <f>YEAR(Table1[[#This Row],[Posting_Date]])</f>
        <v>2019</v>
      </c>
      <c r="C56" t="str">
        <f>TEXT(Table1[[#This Row],[Posting_Date]],"mmm")</f>
        <v>Feb</v>
      </c>
      <c r="D56" t="s">
        <v>175</v>
      </c>
      <c r="E56" t="s">
        <v>1766</v>
      </c>
      <c r="F56" t="s">
        <v>1453</v>
      </c>
      <c r="G56" t="s">
        <v>26</v>
      </c>
      <c r="H56" t="s">
        <v>49</v>
      </c>
      <c r="I56"/>
      <c r="J56" t="s">
        <v>27</v>
      </c>
      <c r="K56">
        <v>180.35</v>
      </c>
    </row>
    <row r="57" spans="1:11" x14ac:dyDescent="0.15">
      <c r="A57">
        <v>49310399</v>
      </c>
      <c r="B57">
        <f>YEAR(Table1[[#This Row],[Posting_Date]])</f>
        <v>2019</v>
      </c>
      <c r="C57" t="str">
        <f>TEXT(Table1[[#This Row],[Posting_Date]],"mmm")</f>
        <v>Feb</v>
      </c>
      <c r="D57" t="s">
        <v>175</v>
      </c>
      <c r="E57" t="s">
        <v>1601</v>
      </c>
      <c r="F57" t="s">
        <v>1412</v>
      </c>
      <c r="G57" t="s">
        <v>10</v>
      </c>
      <c r="H57" t="s">
        <v>49</v>
      </c>
      <c r="I57"/>
      <c r="J57" t="s">
        <v>13</v>
      </c>
      <c r="K57">
        <v>181.43</v>
      </c>
    </row>
    <row r="58" spans="1:11" x14ac:dyDescent="0.15">
      <c r="A58">
        <v>57174166</v>
      </c>
      <c r="B58">
        <f>YEAR(Table1[[#This Row],[Posting_Date]])</f>
        <v>2019</v>
      </c>
      <c r="C58" t="str">
        <f>TEXT(Table1[[#This Row],[Posting_Date]],"mmm")</f>
        <v>Feb</v>
      </c>
      <c r="D58" t="s">
        <v>175</v>
      </c>
      <c r="E58" t="s">
        <v>1618</v>
      </c>
      <c r="F58" t="s">
        <v>176</v>
      </c>
      <c r="G58" t="s">
        <v>10</v>
      </c>
      <c r="H58" t="s">
        <v>49</v>
      </c>
      <c r="I58"/>
      <c r="J58" t="s">
        <v>13</v>
      </c>
      <c r="K58">
        <v>362.21</v>
      </c>
    </row>
    <row r="59" spans="1:11" x14ac:dyDescent="0.15">
      <c r="A59">
        <v>68913941</v>
      </c>
      <c r="B59">
        <f>YEAR(Table1[[#This Row],[Posting_Date]])</f>
        <v>2019</v>
      </c>
      <c r="C59" t="str">
        <f>TEXT(Table1[[#This Row],[Posting_Date]],"mmm")</f>
        <v>Feb</v>
      </c>
      <c r="D59" t="s">
        <v>180</v>
      </c>
      <c r="E59" t="s">
        <v>1767</v>
      </c>
      <c r="F59" t="s">
        <v>638</v>
      </c>
      <c r="G59" t="s">
        <v>21</v>
      </c>
      <c r="H59" t="s">
        <v>49</v>
      </c>
      <c r="I59"/>
      <c r="J59" t="s">
        <v>31</v>
      </c>
      <c r="K59">
        <v>1270.4000000000001</v>
      </c>
    </row>
    <row r="60" spans="1:11" x14ac:dyDescent="0.15">
      <c r="A60">
        <v>25764762</v>
      </c>
      <c r="B60">
        <f>YEAR(Table1[[#This Row],[Posting_Date]])</f>
        <v>2019</v>
      </c>
      <c r="C60" t="str">
        <f>TEXT(Table1[[#This Row],[Posting_Date]],"mmm")</f>
        <v>Feb</v>
      </c>
      <c r="D60" t="s">
        <v>180</v>
      </c>
      <c r="E60" t="s">
        <v>1618</v>
      </c>
      <c r="F60" t="s">
        <v>181</v>
      </c>
      <c r="G60" t="s">
        <v>83</v>
      </c>
      <c r="H60" t="s">
        <v>49</v>
      </c>
      <c r="I60"/>
      <c r="J60" t="s">
        <v>84</v>
      </c>
      <c r="K60">
        <v>502.48</v>
      </c>
    </row>
    <row r="61" spans="1:11" x14ac:dyDescent="0.15">
      <c r="A61">
        <v>37680176</v>
      </c>
      <c r="B61">
        <f>YEAR(Table1[[#This Row],[Posting_Date]])</f>
        <v>2019</v>
      </c>
      <c r="C61" t="str">
        <f>TEXT(Table1[[#This Row],[Posting_Date]],"mmm")</f>
        <v>Feb</v>
      </c>
      <c r="D61" t="s">
        <v>844</v>
      </c>
      <c r="E61" t="s">
        <v>1719</v>
      </c>
      <c r="F61" t="s">
        <v>845</v>
      </c>
      <c r="G61" t="s">
        <v>62</v>
      </c>
      <c r="H61" t="s">
        <v>37</v>
      </c>
      <c r="I61"/>
      <c r="J61" t="s">
        <v>63</v>
      </c>
      <c r="K61">
        <v>500</v>
      </c>
    </row>
    <row r="62" spans="1:11" x14ac:dyDescent="0.15">
      <c r="A62">
        <v>87314327</v>
      </c>
      <c r="B62">
        <f>YEAR(Table1[[#This Row],[Posting_Date]])</f>
        <v>2019</v>
      </c>
      <c r="C62" t="str">
        <f>TEXT(Table1[[#This Row],[Posting_Date]],"mmm")</f>
        <v>Feb</v>
      </c>
      <c r="D62" t="s">
        <v>844</v>
      </c>
      <c r="E62" t="s">
        <v>1618</v>
      </c>
      <c r="F62" t="s">
        <v>971</v>
      </c>
      <c r="G62" t="s">
        <v>83</v>
      </c>
      <c r="H62" t="s">
        <v>49</v>
      </c>
      <c r="I62"/>
      <c r="J62" t="s">
        <v>84</v>
      </c>
      <c r="K62">
        <v>287.89999999999998</v>
      </c>
    </row>
    <row r="63" spans="1:11" x14ac:dyDescent="0.15">
      <c r="A63">
        <v>86949231</v>
      </c>
      <c r="B63">
        <f>YEAR(Table1[[#This Row],[Posting_Date]])</f>
        <v>2019</v>
      </c>
      <c r="C63" t="str">
        <f>TEXT(Table1[[#This Row],[Posting_Date]],"mmm")</f>
        <v>Feb</v>
      </c>
      <c r="D63" t="s">
        <v>809</v>
      </c>
      <c r="E63" t="s">
        <v>1635</v>
      </c>
      <c r="F63" t="s">
        <v>810</v>
      </c>
      <c r="G63" t="s">
        <v>21</v>
      </c>
      <c r="H63" t="s">
        <v>12</v>
      </c>
      <c r="I63" t="s">
        <v>17</v>
      </c>
      <c r="J63" t="s">
        <v>31</v>
      </c>
      <c r="K63">
        <v>2724.33</v>
      </c>
    </row>
    <row r="64" spans="1:11" x14ac:dyDescent="0.15">
      <c r="A64">
        <v>7087277</v>
      </c>
      <c r="B64">
        <f>YEAR(Table1[[#This Row],[Posting_Date]])</f>
        <v>2019</v>
      </c>
      <c r="C64" t="str">
        <f>TEXT(Table1[[#This Row],[Posting_Date]],"mmm")</f>
        <v>Feb</v>
      </c>
      <c r="D64" t="s">
        <v>1243</v>
      </c>
      <c r="E64" t="s">
        <v>1766</v>
      </c>
      <c r="F64" t="s">
        <v>1244</v>
      </c>
      <c r="G64" t="s">
        <v>83</v>
      </c>
      <c r="H64" t="s">
        <v>12</v>
      </c>
      <c r="I64" t="s">
        <v>34</v>
      </c>
      <c r="J64" t="s">
        <v>84</v>
      </c>
      <c r="K64">
        <v>751.54</v>
      </c>
    </row>
    <row r="65" spans="1:11" x14ac:dyDescent="0.15">
      <c r="A65">
        <v>97634549</v>
      </c>
      <c r="B65">
        <f>YEAR(Table1[[#This Row],[Posting_Date]])</f>
        <v>2019</v>
      </c>
      <c r="C65" t="str">
        <f>TEXT(Table1[[#This Row],[Posting_Date]],"mmm")</f>
        <v>Feb</v>
      </c>
      <c r="D65" t="s">
        <v>1410</v>
      </c>
      <c r="E65" t="s">
        <v>1618</v>
      </c>
      <c r="F65" t="s">
        <v>1411</v>
      </c>
      <c r="G65" t="s">
        <v>44</v>
      </c>
      <c r="H65" t="s">
        <v>49</v>
      </c>
      <c r="I65"/>
      <c r="J65" t="s">
        <v>18</v>
      </c>
      <c r="K65">
        <v>261.94</v>
      </c>
    </row>
    <row r="66" spans="1:11" x14ac:dyDescent="0.15">
      <c r="A66">
        <v>94993428</v>
      </c>
      <c r="B66">
        <f>YEAR(Table1[[#This Row],[Posting_Date]])</f>
        <v>2019</v>
      </c>
      <c r="C66" t="str">
        <f>TEXT(Table1[[#This Row],[Posting_Date]],"mmm")</f>
        <v>Feb</v>
      </c>
      <c r="D66" t="s">
        <v>52</v>
      </c>
      <c r="E66" t="s">
        <v>1766</v>
      </c>
      <c r="F66" t="s">
        <v>53</v>
      </c>
      <c r="G66" t="s">
        <v>21</v>
      </c>
      <c r="H66" t="s">
        <v>49</v>
      </c>
      <c r="I66"/>
      <c r="J66" t="s">
        <v>31</v>
      </c>
      <c r="K66">
        <v>214.37</v>
      </c>
    </row>
    <row r="67" spans="1:11" x14ac:dyDescent="0.15">
      <c r="A67">
        <v>54060341</v>
      </c>
      <c r="B67">
        <f>YEAR(Table1[[#This Row],[Posting_Date]])</f>
        <v>2019</v>
      </c>
      <c r="C67" t="str">
        <f>TEXT(Table1[[#This Row],[Posting_Date]],"mmm")</f>
        <v>Feb</v>
      </c>
      <c r="D67" t="s">
        <v>52</v>
      </c>
      <c r="E67" t="s">
        <v>1767</v>
      </c>
      <c r="F67" t="s">
        <v>531</v>
      </c>
      <c r="G67" t="s">
        <v>62</v>
      </c>
      <c r="H67" t="s">
        <v>49</v>
      </c>
      <c r="I67"/>
      <c r="J67" t="s">
        <v>63</v>
      </c>
      <c r="K67">
        <v>35.17</v>
      </c>
    </row>
    <row r="68" spans="1:11" x14ac:dyDescent="0.15">
      <c r="A68">
        <v>78812801</v>
      </c>
      <c r="B68">
        <f>YEAR(Table1[[#This Row],[Posting_Date]])</f>
        <v>2019</v>
      </c>
      <c r="C68" t="str">
        <f>TEXT(Table1[[#This Row],[Posting_Date]],"mmm")</f>
        <v>Feb</v>
      </c>
      <c r="D68" t="s">
        <v>1077</v>
      </c>
      <c r="E68" t="s">
        <v>1698</v>
      </c>
      <c r="F68" t="s">
        <v>1078</v>
      </c>
      <c r="G68" t="s">
        <v>10</v>
      </c>
      <c r="H68" t="s">
        <v>37</v>
      </c>
      <c r="I68"/>
      <c r="J68" t="s">
        <v>13</v>
      </c>
      <c r="K68">
        <v>250</v>
      </c>
    </row>
    <row r="69" spans="1:11" x14ac:dyDescent="0.15">
      <c r="A69">
        <v>62417830</v>
      </c>
      <c r="B69">
        <f>YEAR(Table1[[#This Row],[Posting_Date]])</f>
        <v>2019</v>
      </c>
      <c r="C69" t="str">
        <f>TEXT(Table1[[#This Row],[Posting_Date]],"mmm")</f>
        <v>Feb</v>
      </c>
      <c r="D69" t="s">
        <v>1150</v>
      </c>
      <c r="E69" t="s">
        <v>1720</v>
      </c>
      <c r="F69" t="s">
        <v>1151</v>
      </c>
      <c r="G69" t="s">
        <v>16</v>
      </c>
      <c r="H69" t="s">
        <v>37</v>
      </c>
      <c r="I69"/>
      <c r="J69" t="s">
        <v>18</v>
      </c>
      <c r="K69">
        <v>500</v>
      </c>
    </row>
    <row r="70" spans="1:11" x14ac:dyDescent="0.15">
      <c r="A70">
        <v>97341937</v>
      </c>
      <c r="B70">
        <f>YEAR(Table1[[#This Row],[Posting_Date]])</f>
        <v>2019</v>
      </c>
      <c r="C70" t="str">
        <f>TEXT(Table1[[#This Row],[Posting_Date]],"mmm")</f>
        <v>Feb</v>
      </c>
      <c r="D70" t="s">
        <v>508</v>
      </c>
      <c r="E70" t="s">
        <v>1618</v>
      </c>
      <c r="F70" t="s">
        <v>1044</v>
      </c>
      <c r="G70" t="s">
        <v>21</v>
      </c>
      <c r="H70" t="s">
        <v>12</v>
      </c>
      <c r="I70" t="s">
        <v>11</v>
      </c>
      <c r="J70" t="s">
        <v>31</v>
      </c>
      <c r="K70">
        <v>602.25</v>
      </c>
    </row>
    <row r="71" spans="1:11" x14ac:dyDescent="0.15">
      <c r="A71">
        <v>20032042</v>
      </c>
      <c r="B71">
        <f>YEAR(Table1[[#This Row],[Posting_Date]])</f>
        <v>2019</v>
      </c>
      <c r="C71" t="str">
        <f>TEXT(Table1[[#This Row],[Posting_Date]],"mmm")</f>
        <v>Feb</v>
      </c>
      <c r="D71" t="s">
        <v>508</v>
      </c>
      <c r="E71" t="s">
        <v>1741</v>
      </c>
      <c r="F71" t="s">
        <v>1128</v>
      </c>
      <c r="G71" t="s">
        <v>83</v>
      </c>
      <c r="H71" t="s">
        <v>37</v>
      </c>
      <c r="I71"/>
      <c r="J71" t="s">
        <v>84</v>
      </c>
      <c r="K71">
        <v>1000</v>
      </c>
    </row>
    <row r="72" spans="1:11" x14ac:dyDescent="0.15">
      <c r="A72">
        <v>51719141</v>
      </c>
      <c r="B72">
        <f>YEAR(Table1[[#This Row],[Posting_Date]])</f>
        <v>2019</v>
      </c>
      <c r="C72" t="str">
        <f>TEXT(Table1[[#This Row],[Posting_Date]],"mmm")</f>
        <v>Feb</v>
      </c>
      <c r="D72" t="s">
        <v>508</v>
      </c>
      <c r="E72" t="s">
        <v>1611</v>
      </c>
      <c r="F72" t="s">
        <v>535</v>
      </c>
      <c r="G72" t="s">
        <v>21</v>
      </c>
      <c r="H72" t="s">
        <v>49</v>
      </c>
      <c r="I72"/>
      <c r="J72" t="s">
        <v>31</v>
      </c>
      <c r="K72">
        <v>129.22999999999999</v>
      </c>
    </row>
    <row r="73" spans="1:11" x14ac:dyDescent="0.15">
      <c r="A73">
        <v>56802457</v>
      </c>
      <c r="B73">
        <f>YEAR(Table1[[#This Row],[Posting_Date]])</f>
        <v>2019</v>
      </c>
      <c r="C73" t="str">
        <f>TEXT(Table1[[#This Row],[Posting_Date]],"mmm")</f>
        <v>Feb</v>
      </c>
      <c r="D73" t="s">
        <v>508</v>
      </c>
      <c r="E73" t="s">
        <v>1767</v>
      </c>
      <c r="F73" t="s">
        <v>1554</v>
      </c>
      <c r="G73" t="s">
        <v>30</v>
      </c>
      <c r="H73" t="s">
        <v>49</v>
      </c>
      <c r="I73"/>
      <c r="J73" t="s">
        <v>31</v>
      </c>
      <c r="K73">
        <v>186.14</v>
      </c>
    </row>
    <row r="74" spans="1:11" x14ac:dyDescent="0.15">
      <c r="A74">
        <v>28507924</v>
      </c>
      <c r="B74">
        <f>YEAR(Table1[[#This Row],[Posting_Date]])</f>
        <v>2019</v>
      </c>
      <c r="C74" t="str">
        <f>TEXT(Table1[[#This Row],[Posting_Date]],"mmm")</f>
        <v>Feb</v>
      </c>
      <c r="D74" t="s">
        <v>508</v>
      </c>
      <c r="E74" t="s">
        <v>1632</v>
      </c>
      <c r="F74" t="s">
        <v>509</v>
      </c>
      <c r="G74" t="s">
        <v>21</v>
      </c>
      <c r="H74" t="s">
        <v>49</v>
      </c>
      <c r="I74"/>
      <c r="J74" t="s">
        <v>31</v>
      </c>
      <c r="K74">
        <v>111.29</v>
      </c>
    </row>
    <row r="75" spans="1:11" x14ac:dyDescent="0.15">
      <c r="A75">
        <v>84595836</v>
      </c>
      <c r="B75">
        <f>YEAR(Table1[[#This Row],[Posting_Date]])</f>
        <v>2019</v>
      </c>
      <c r="C75" t="str">
        <f>TEXT(Table1[[#This Row],[Posting_Date]],"mmm")</f>
        <v>Mar</v>
      </c>
      <c r="D75" t="s">
        <v>231</v>
      </c>
      <c r="E75" t="s">
        <v>1676</v>
      </c>
      <c r="F75" t="s">
        <v>232</v>
      </c>
      <c r="G75" t="s">
        <v>26</v>
      </c>
      <c r="H75" t="s">
        <v>37</v>
      </c>
      <c r="I75"/>
      <c r="J75" t="s">
        <v>27</v>
      </c>
      <c r="K75">
        <v>1000</v>
      </c>
    </row>
    <row r="76" spans="1:11" x14ac:dyDescent="0.15">
      <c r="A76">
        <v>34732960</v>
      </c>
      <c r="B76">
        <f>YEAR(Table1[[#This Row],[Posting_Date]])</f>
        <v>2019</v>
      </c>
      <c r="C76" t="str">
        <f>TEXT(Table1[[#This Row],[Posting_Date]],"mmm")</f>
        <v>Mar</v>
      </c>
      <c r="D76" t="s">
        <v>1082</v>
      </c>
      <c r="E76" t="s">
        <v>1611</v>
      </c>
      <c r="F76" t="s">
        <v>1083</v>
      </c>
      <c r="G76" t="s">
        <v>10</v>
      </c>
      <c r="H76" t="s">
        <v>12</v>
      </c>
      <c r="I76" t="s">
        <v>17</v>
      </c>
      <c r="J76" t="s">
        <v>13</v>
      </c>
      <c r="K76">
        <v>1239.29</v>
      </c>
    </row>
    <row r="77" spans="1:11" x14ac:dyDescent="0.15">
      <c r="A77">
        <v>17409025</v>
      </c>
      <c r="B77">
        <f>YEAR(Table1[[#This Row],[Posting_Date]])</f>
        <v>2019</v>
      </c>
      <c r="C77" t="str">
        <f>TEXT(Table1[[#This Row],[Posting_Date]],"mmm")</f>
        <v>Mar</v>
      </c>
      <c r="D77" t="s">
        <v>91</v>
      </c>
      <c r="E77" t="s">
        <v>1666</v>
      </c>
      <c r="F77" t="s">
        <v>876</v>
      </c>
      <c r="G77" t="s">
        <v>83</v>
      </c>
      <c r="H77" t="s">
        <v>37</v>
      </c>
      <c r="I77"/>
      <c r="J77" t="s">
        <v>84</v>
      </c>
      <c r="K77">
        <v>250</v>
      </c>
    </row>
    <row r="78" spans="1:11" x14ac:dyDescent="0.15">
      <c r="A78">
        <v>61816454</v>
      </c>
      <c r="B78">
        <f>YEAR(Table1[[#This Row],[Posting_Date]])</f>
        <v>2019</v>
      </c>
      <c r="C78" t="str">
        <f>TEXT(Table1[[#This Row],[Posting_Date]],"mmm")</f>
        <v>Mar</v>
      </c>
      <c r="D78" t="s">
        <v>91</v>
      </c>
      <c r="E78" t="s">
        <v>1621</v>
      </c>
      <c r="F78" t="s">
        <v>513</v>
      </c>
      <c r="G78" t="s">
        <v>21</v>
      </c>
      <c r="H78" t="s">
        <v>49</v>
      </c>
      <c r="I78"/>
      <c r="J78" t="s">
        <v>31</v>
      </c>
      <c r="K78">
        <v>1251.99</v>
      </c>
    </row>
    <row r="79" spans="1:11" x14ac:dyDescent="0.15">
      <c r="A79">
        <v>14692281</v>
      </c>
      <c r="B79">
        <f>YEAR(Table1[[#This Row],[Posting_Date]])</f>
        <v>2019</v>
      </c>
      <c r="C79" t="str">
        <f>TEXT(Table1[[#This Row],[Posting_Date]],"mmm")</f>
        <v>Mar</v>
      </c>
      <c r="D79" t="s">
        <v>91</v>
      </c>
      <c r="E79" t="s">
        <v>1659</v>
      </c>
      <c r="F79" t="s">
        <v>92</v>
      </c>
      <c r="G79" t="s">
        <v>10</v>
      </c>
      <c r="H79" t="s">
        <v>49</v>
      </c>
      <c r="I79"/>
      <c r="J79" t="s">
        <v>13</v>
      </c>
      <c r="K79">
        <v>223.55</v>
      </c>
    </row>
    <row r="80" spans="1:11" x14ac:dyDescent="0.15">
      <c r="A80">
        <v>29788507</v>
      </c>
      <c r="B80">
        <f>YEAR(Table1[[#This Row],[Posting_Date]])</f>
        <v>2019</v>
      </c>
      <c r="C80" t="str">
        <f>TEXT(Table1[[#This Row],[Posting_Date]],"mmm")</f>
        <v>Mar</v>
      </c>
      <c r="D80" t="s">
        <v>91</v>
      </c>
      <c r="E80" t="s">
        <v>1770</v>
      </c>
      <c r="F80" t="s">
        <v>1352</v>
      </c>
      <c r="G80" t="s">
        <v>83</v>
      </c>
      <c r="H80" t="s">
        <v>1765</v>
      </c>
      <c r="I80"/>
      <c r="J80" t="s">
        <v>84</v>
      </c>
      <c r="K80">
        <v>622.49</v>
      </c>
    </row>
    <row r="81" spans="1:11" x14ac:dyDescent="0.15">
      <c r="A81">
        <v>2884515</v>
      </c>
      <c r="B81">
        <f>YEAR(Table1[[#This Row],[Posting_Date]])</f>
        <v>2019</v>
      </c>
      <c r="C81" t="str">
        <f>TEXT(Table1[[#This Row],[Posting_Date]],"mmm")</f>
        <v>Mar</v>
      </c>
      <c r="D81" t="s">
        <v>498</v>
      </c>
      <c r="E81" t="s">
        <v>1766</v>
      </c>
      <c r="F81" t="s">
        <v>499</v>
      </c>
      <c r="G81" t="s">
        <v>26</v>
      </c>
      <c r="H81" t="s">
        <v>49</v>
      </c>
      <c r="I81"/>
      <c r="J81" t="s">
        <v>27</v>
      </c>
      <c r="K81">
        <v>77.14</v>
      </c>
    </row>
    <row r="82" spans="1:11" x14ac:dyDescent="0.15">
      <c r="A82">
        <v>18569848</v>
      </c>
      <c r="B82">
        <f>YEAR(Table1[[#This Row],[Posting_Date]])</f>
        <v>2019</v>
      </c>
      <c r="C82" t="str">
        <f>TEXT(Table1[[#This Row],[Posting_Date]],"mmm")</f>
        <v>Mar</v>
      </c>
      <c r="D82" t="s">
        <v>1544</v>
      </c>
      <c r="E82" t="s">
        <v>1618</v>
      </c>
      <c r="F82" t="s">
        <v>1545</v>
      </c>
      <c r="G82" t="s">
        <v>21</v>
      </c>
      <c r="H82" t="s">
        <v>49</v>
      </c>
      <c r="I82"/>
      <c r="J82" t="s">
        <v>31</v>
      </c>
      <c r="K82">
        <v>376.89</v>
      </c>
    </row>
    <row r="83" spans="1:11" x14ac:dyDescent="0.15">
      <c r="A83">
        <v>39565263</v>
      </c>
      <c r="B83">
        <f>YEAR(Table1[[#This Row],[Posting_Date]])</f>
        <v>2019</v>
      </c>
      <c r="C83" t="str">
        <f>TEXT(Table1[[#This Row],[Posting_Date]],"mmm")</f>
        <v>Mar</v>
      </c>
      <c r="D83" t="s">
        <v>627</v>
      </c>
      <c r="E83" t="s">
        <v>1621</v>
      </c>
      <c r="F83" t="s">
        <v>912</v>
      </c>
      <c r="G83" t="s">
        <v>26</v>
      </c>
      <c r="H83" t="s">
        <v>12</v>
      </c>
      <c r="I83" t="s">
        <v>11</v>
      </c>
      <c r="J83" t="s">
        <v>27</v>
      </c>
      <c r="K83">
        <v>3130.82</v>
      </c>
    </row>
    <row r="84" spans="1:11" x14ac:dyDescent="0.15">
      <c r="A84">
        <v>28355153</v>
      </c>
      <c r="B84">
        <f>YEAR(Table1[[#This Row],[Posting_Date]])</f>
        <v>2019</v>
      </c>
      <c r="C84" t="str">
        <f>TEXT(Table1[[#This Row],[Posting_Date]],"mmm")</f>
        <v>Mar</v>
      </c>
      <c r="D84" t="s">
        <v>627</v>
      </c>
      <c r="E84" t="s">
        <v>1742</v>
      </c>
      <c r="F84" t="s">
        <v>795</v>
      </c>
      <c r="G84" t="s">
        <v>21</v>
      </c>
      <c r="H84" t="s">
        <v>37</v>
      </c>
      <c r="I84"/>
      <c r="J84" t="s">
        <v>31</v>
      </c>
      <c r="K84">
        <v>1000</v>
      </c>
    </row>
    <row r="85" spans="1:11" x14ac:dyDescent="0.15">
      <c r="A85">
        <v>75976852</v>
      </c>
      <c r="B85">
        <f>YEAR(Table1[[#This Row],[Posting_Date]])</f>
        <v>2019</v>
      </c>
      <c r="C85" t="str">
        <f>TEXT(Table1[[#This Row],[Posting_Date]],"mmm")</f>
        <v>Mar</v>
      </c>
      <c r="D85" t="s">
        <v>627</v>
      </c>
      <c r="E85" t="s">
        <v>1766</v>
      </c>
      <c r="F85" t="s">
        <v>628</v>
      </c>
      <c r="G85" t="s">
        <v>21</v>
      </c>
      <c r="H85" t="s">
        <v>49</v>
      </c>
      <c r="I85"/>
      <c r="J85" t="s">
        <v>31</v>
      </c>
      <c r="K85">
        <v>16.29</v>
      </c>
    </row>
    <row r="86" spans="1:11" x14ac:dyDescent="0.15">
      <c r="A86">
        <v>12105866</v>
      </c>
      <c r="B86">
        <f>YEAR(Table1[[#This Row],[Posting_Date]])</f>
        <v>2019</v>
      </c>
      <c r="C86" t="str">
        <f>TEXT(Table1[[#This Row],[Posting_Date]],"mmm")</f>
        <v>Mar</v>
      </c>
      <c r="D86" t="s">
        <v>627</v>
      </c>
      <c r="E86" t="s">
        <v>1767</v>
      </c>
      <c r="F86" t="s">
        <v>1559</v>
      </c>
      <c r="G86" t="s">
        <v>44</v>
      </c>
      <c r="H86" t="s">
        <v>49</v>
      </c>
      <c r="I86"/>
      <c r="J86" t="s">
        <v>18</v>
      </c>
      <c r="K86">
        <v>143.66999999999999</v>
      </c>
    </row>
    <row r="87" spans="1:11" x14ac:dyDescent="0.15">
      <c r="A87">
        <v>36668146</v>
      </c>
      <c r="B87">
        <f>YEAR(Table1[[#This Row],[Posting_Date]])</f>
        <v>2019</v>
      </c>
      <c r="C87" t="str">
        <f>TEXT(Table1[[#This Row],[Posting_Date]],"mmm")</f>
        <v>Mar</v>
      </c>
      <c r="D87" t="s">
        <v>949</v>
      </c>
      <c r="E87" t="s">
        <v>1743</v>
      </c>
      <c r="F87" t="s">
        <v>950</v>
      </c>
      <c r="G87" t="s">
        <v>16</v>
      </c>
      <c r="H87" t="s">
        <v>37</v>
      </c>
      <c r="I87"/>
      <c r="J87" t="s">
        <v>18</v>
      </c>
      <c r="K87">
        <v>1000</v>
      </c>
    </row>
    <row r="88" spans="1:11" x14ac:dyDescent="0.15">
      <c r="A88">
        <v>18845247</v>
      </c>
      <c r="B88">
        <f>YEAR(Table1[[#This Row],[Posting_Date]])</f>
        <v>2019</v>
      </c>
      <c r="C88" t="str">
        <f>TEXT(Table1[[#This Row],[Posting_Date]],"mmm")</f>
        <v>Mar</v>
      </c>
      <c r="D88" t="s">
        <v>949</v>
      </c>
      <c r="E88" t="s">
        <v>1611</v>
      </c>
      <c r="F88" t="s">
        <v>1447</v>
      </c>
      <c r="G88" t="s">
        <v>62</v>
      </c>
      <c r="H88" t="s">
        <v>49</v>
      </c>
      <c r="I88"/>
      <c r="J88" t="s">
        <v>63</v>
      </c>
      <c r="K88">
        <v>276.29000000000002</v>
      </c>
    </row>
    <row r="89" spans="1:11" x14ac:dyDescent="0.15">
      <c r="A89">
        <v>36766383</v>
      </c>
      <c r="B89">
        <f>YEAR(Table1[[#This Row],[Posting_Date]])</f>
        <v>2019</v>
      </c>
      <c r="C89" t="str">
        <f>TEXT(Table1[[#This Row],[Posting_Date]],"mmm")</f>
        <v>Mar</v>
      </c>
      <c r="D89" t="s">
        <v>1295</v>
      </c>
      <c r="E89" t="s">
        <v>1767</v>
      </c>
      <c r="F89" t="s">
        <v>1296</v>
      </c>
      <c r="G89" t="s">
        <v>30</v>
      </c>
      <c r="H89" t="s">
        <v>49</v>
      </c>
      <c r="I89"/>
      <c r="J89" t="s">
        <v>31</v>
      </c>
      <c r="K89">
        <v>1747.83</v>
      </c>
    </row>
    <row r="90" spans="1:11" x14ac:dyDescent="0.15">
      <c r="A90">
        <v>49699152</v>
      </c>
      <c r="B90">
        <f>YEAR(Table1[[#This Row],[Posting_Date]])</f>
        <v>2019</v>
      </c>
      <c r="C90" t="str">
        <f>TEXT(Table1[[#This Row],[Posting_Date]],"mmm")</f>
        <v>Mar</v>
      </c>
      <c r="D90" t="s">
        <v>559</v>
      </c>
      <c r="E90" t="s">
        <v>1618</v>
      </c>
      <c r="F90" t="s">
        <v>560</v>
      </c>
      <c r="G90" t="s">
        <v>21</v>
      </c>
      <c r="H90" t="s">
        <v>49</v>
      </c>
      <c r="I90"/>
      <c r="J90" t="s">
        <v>31</v>
      </c>
      <c r="K90">
        <v>2787.87</v>
      </c>
    </row>
    <row r="91" spans="1:11" x14ac:dyDescent="0.15">
      <c r="A91">
        <v>38640385</v>
      </c>
      <c r="B91">
        <f>YEAR(Table1[[#This Row],[Posting_Date]])</f>
        <v>2019</v>
      </c>
      <c r="C91" t="str">
        <f>TEXT(Table1[[#This Row],[Posting_Date]],"mmm")</f>
        <v>Mar</v>
      </c>
      <c r="D91" t="s">
        <v>559</v>
      </c>
      <c r="E91" t="s">
        <v>1621</v>
      </c>
      <c r="F91" t="s">
        <v>1048</v>
      </c>
      <c r="G91" t="s">
        <v>44</v>
      </c>
      <c r="H91" t="s">
        <v>49</v>
      </c>
      <c r="I91"/>
      <c r="J91" t="s">
        <v>18</v>
      </c>
      <c r="K91">
        <v>3857.77</v>
      </c>
    </row>
    <row r="92" spans="1:11" x14ac:dyDescent="0.15">
      <c r="A92">
        <v>70720120</v>
      </c>
      <c r="B92">
        <f>YEAR(Table1[[#This Row],[Posting_Date]])</f>
        <v>2019</v>
      </c>
      <c r="C92" t="str">
        <f>TEXT(Table1[[#This Row],[Posting_Date]],"mmm")</f>
        <v>Mar</v>
      </c>
      <c r="D92" t="s">
        <v>1135</v>
      </c>
      <c r="E92" t="s">
        <v>1611</v>
      </c>
      <c r="F92" t="s">
        <v>1136</v>
      </c>
      <c r="G92" t="s">
        <v>62</v>
      </c>
      <c r="H92" t="s">
        <v>12</v>
      </c>
      <c r="I92" t="s">
        <v>22</v>
      </c>
      <c r="J92" t="s">
        <v>63</v>
      </c>
      <c r="K92">
        <v>2679.22</v>
      </c>
    </row>
    <row r="93" spans="1:11" x14ac:dyDescent="0.15">
      <c r="A93">
        <v>69356122</v>
      </c>
      <c r="B93">
        <f>YEAR(Table1[[#This Row],[Posting_Date]])</f>
        <v>2019</v>
      </c>
      <c r="C93" t="str">
        <f>TEXT(Table1[[#This Row],[Posting_Date]],"mmm")</f>
        <v>Mar</v>
      </c>
      <c r="D93" t="s">
        <v>258</v>
      </c>
      <c r="E93" t="s">
        <v>1766</v>
      </c>
      <c r="F93" t="s">
        <v>1213</v>
      </c>
      <c r="G93" t="s">
        <v>21</v>
      </c>
      <c r="H93" t="s">
        <v>49</v>
      </c>
      <c r="I93"/>
      <c r="J93" t="s">
        <v>31</v>
      </c>
      <c r="K93">
        <v>69.900000000000006</v>
      </c>
    </row>
    <row r="94" spans="1:11" x14ac:dyDescent="0.15">
      <c r="A94">
        <v>12940037</v>
      </c>
      <c r="B94">
        <f>YEAR(Table1[[#This Row],[Posting_Date]])</f>
        <v>2019</v>
      </c>
      <c r="C94" t="str">
        <f>TEXT(Table1[[#This Row],[Posting_Date]],"mmm")</f>
        <v>Mar</v>
      </c>
      <c r="D94" t="s">
        <v>258</v>
      </c>
      <c r="E94" t="s">
        <v>1767</v>
      </c>
      <c r="F94" t="s">
        <v>259</v>
      </c>
      <c r="G94" t="s">
        <v>83</v>
      </c>
      <c r="H94" t="s">
        <v>49</v>
      </c>
      <c r="I94"/>
      <c r="J94" t="s">
        <v>84</v>
      </c>
      <c r="K94">
        <v>75.319999999999993</v>
      </c>
    </row>
    <row r="95" spans="1:11" x14ac:dyDescent="0.15">
      <c r="A95">
        <v>91720303</v>
      </c>
      <c r="B95">
        <f>YEAR(Table1[[#This Row],[Posting_Date]])</f>
        <v>2019</v>
      </c>
      <c r="C95" t="str">
        <f>TEXT(Table1[[#This Row],[Posting_Date]],"mmm")</f>
        <v>Mar</v>
      </c>
      <c r="D95" t="s">
        <v>565</v>
      </c>
      <c r="E95" t="s">
        <v>1767</v>
      </c>
      <c r="F95" t="s">
        <v>702</v>
      </c>
      <c r="G95" t="s">
        <v>16</v>
      </c>
      <c r="H95" t="s">
        <v>12</v>
      </c>
      <c r="I95" t="s">
        <v>11</v>
      </c>
      <c r="J95" t="s">
        <v>18</v>
      </c>
      <c r="K95">
        <v>1284.05</v>
      </c>
    </row>
    <row r="96" spans="1:11" x14ac:dyDescent="0.15">
      <c r="A96">
        <v>45858528</v>
      </c>
      <c r="B96">
        <f>YEAR(Table1[[#This Row],[Posting_Date]])</f>
        <v>2019</v>
      </c>
      <c r="C96" t="str">
        <f>TEXT(Table1[[#This Row],[Posting_Date]],"mmm")</f>
        <v>Mar</v>
      </c>
      <c r="D96" t="s">
        <v>565</v>
      </c>
      <c r="E96" t="s">
        <v>1618</v>
      </c>
      <c r="F96" t="s">
        <v>566</v>
      </c>
      <c r="G96" t="s">
        <v>26</v>
      </c>
      <c r="H96" t="s">
        <v>49</v>
      </c>
      <c r="I96"/>
      <c r="J96" t="s">
        <v>27</v>
      </c>
      <c r="K96">
        <v>980.72</v>
      </c>
    </row>
    <row r="97" spans="1:11" x14ac:dyDescent="0.15">
      <c r="A97">
        <v>34322499</v>
      </c>
      <c r="B97">
        <f>YEAR(Table1[[#This Row],[Posting_Date]])</f>
        <v>2019</v>
      </c>
      <c r="C97" t="str">
        <f>TEXT(Table1[[#This Row],[Posting_Date]],"mmm")</f>
        <v>Mar</v>
      </c>
      <c r="D97" t="s">
        <v>565</v>
      </c>
      <c r="E97" t="s">
        <v>1618</v>
      </c>
      <c r="F97" t="s">
        <v>1026</v>
      </c>
      <c r="G97" t="s">
        <v>83</v>
      </c>
      <c r="H97" t="s">
        <v>49</v>
      </c>
      <c r="I97"/>
      <c r="J97" t="s">
        <v>84</v>
      </c>
      <c r="K97">
        <v>211.62</v>
      </c>
    </row>
    <row r="98" spans="1:11" x14ac:dyDescent="0.15">
      <c r="A98">
        <v>81280211</v>
      </c>
      <c r="B98">
        <f>YEAR(Table1[[#This Row],[Posting_Date]])</f>
        <v>2019</v>
      </c>
      <c r="C98" t="str">
        <f>TEXT(Table1[[#This Row],[Posting_Date]],"mmm")</f>
        <v>Mar</v>
      </c>
      <c r="D98" t="s">
        <v>304</v>
      </c>
      <c r="E98" t="s">
        <v>1744</v>
      </c>
      <c r="F98" t="s">
        <v>588</v>
      </c>
      <c r="G98" t="s">
        <v>26</v>
      </c>
      <c r="H98" t="s">
        <v>37</v>
      </c>
      <c r="I98"/>
      <c r="J98" t="s">
        <v>27</v>
      </c>
      <c r="K98">
        <v>1000</v>
      </c>
    </row>
    <row r="99" spans="1:11" x14ac:dyDescent="0.15">
      <c r="A99">
        <v>53213149</v>
      </c>
      <c r="B99">
        <f>YEAR(Table1[[#This Row],[Posting_Date]])</f>
        <v>2019</v>
      </c>
      <c r="C99" t="str">
        <f>TEXT(Table1[[#This Row],[Posting_Date]],"mmm")</f>
        <v>Mar</v>
      </c>
      <c r="D99" t="s">
        <v>304</v>
      </c>
      <c r="E99" t="s">
        <v>1618</v>
      </c>
      <c r="F99" t="s">
        <v>305</v>
      </c>
      <c r="G99" t="s">
        <v>16</v>
      </c>
      <c r="H99" t="s">
        <v>49</v>
      </c>
      <c r="I99"/>
      <c r="J99" t="s">
        <v>18</v>
      </c>
      <c r="K99">
        <v>2063.9699999999998</v>
      </c>
    </row>
    <row r="100" spans="1:11" x14ac:dyDescent="0.15">
      <c r="A100">
        <v>92452546</v>
      </c>
      <c r="B100">
        <f>YEAR(Table1[[#This Row],[Posting_Date]])</f>
        <v>2019</v>
      </c>
      <c r="C100" t="str">
        <f>TEXT(Table1[[#This Row],[Posting_Date]],"mmm")</f>
        <v>Mar</v>
      </c>
      <c r="D100" t="s">
        <v>252</v>
      </c>
      <c r="E100" t="s">
        <v>1611</v>
      </c>
      <c r="F100" t="s">
        <v>253</v>
      </c>
      <c r="G100" t="s">
        <v>83</v>
      </c>
      <c r="H100" t="s">
        <v>49</v>
      </c>
      <c r="I100"/>
      <c r="J100" t="s">
        <v>84</v>
      </c>
      <c r="K100">
        <v>41.65</v>
      </c>
    </row>
    <row r="101" spans="1:11" x14ac:dyDescent="0.15">
      <c r="A101">
        <v>85038333</v>
      </c>
      <c r="B101">
        <f>YEAR(Table1[[#This Row],[Posting_Date]])</f>
        <v>2019</v>
      </c>
      <c r="C101" t="str">
        <f>TEXT(Table1[[#This Row],[Posting_Date]],"mmm")</f>
        <v>Mar</v>
      </c>
      <c r="D101" t="s">
        <v>1325</v>
      </c>
      <c r="E101" t="s">
        <v>1745</v>
      </c>
      <c r="F101" t="s">
        <v>1326</v>
      </c>
      <c r="G101" t="s">
        <v>83</v>
      </c>
      <c r="H101" t="s">
        <v>37</v>
      </c>
      <c r="I101"/>
      <c r="J101" t="s">
        <v>84</v>
      </c>
      <c r="K101">
        <v>1000</v>
      </c>
    </row>
    <row r="102" spans="1:11" x14ac:dyDescent="0.15">
      <c r="A102">
        <v>90061033</v>
      </c>
      <c r="B102">
        <f>YEAR(Table1[[#This Row],[Posting_Date]])</f>
        <v>2019</v>
      </c>
      <c r="C102" t="str">
        <f>TEXT(Table1[[#This Row],[Posting_Date]],"mmm")</f>
        <v>Mar</v>
      </c>
      <c r="D102" t="s">
        <v>302</v>
      </c>
      <c r="E102" t="s">
        <v>1746</v>
      </c>
      <c r="F102" t="s">
        <v>487</v>
      </c>
      <c r="G102" t="s">
        <v>30</v>
      </c>
      <c r="H102" t="s">
        <v>37</v>
      </c>
      <c r="I102"/>
      <c r="J102" t="s">
        <v>31</v>
      </c>
      <c r="K102">
        <v>1000</v>
      </c>
    </row>
    <row r="103" spans="1:11" x14ac:dyDescent="0.15">
      <c r="A103">
        <v>6549790</v>
      </c>
      <c r="B103">
        <f>YEAR(Table1[[#This Row],[Posting_Date]])</f>
        <v>2019</v>
      </c>
      <c r="C103" t="str">
        <f>TEXT(Table1[[#This Row],[Posting_Date]],"mmm")</f>
        <v>Mar</v>
      </c>
      <c r="D103" t="s">
        <v>302</v>
      </c>
      <c r="E103" t="s">
        <v>1766</v>
      </c>
      <c r="F103" t="s">
        <v>303</v>
      </c>
      <c r="G103" t="s">
        <v>16</v>
      </c>
      <c r="H103" t="s">
        <v>49</v>
      </c>
      <c r="I103"/>
      <c r="J103" t="s">
        <v>18</v>
      </c>
      <c r="K103">
        <v>111.82</v>
      </c>
    </row>
    <row r="104" spans="1:11" x14ac:dyDescent="0.15">
      <c r="A104">
        <v>48254930</v>
      </c>
      <c r="B104">
        <f>YEAR(Table1[[#This Row],[Posting_Date]])</f>
        <v>2019</v>
      </c>
      <c r="C104" t="str">
        <f>TEXT(Table1[[#This Row],[Posting_Date]],"mmm")</f>
        <v>Mar</v>
      </c>
      <c r="D104" t="s">
        <v>348</v>
      </c>
      <c r="E104" t="s">
        <v>1621</v>
      </c>
      <c r="F104" t="s">
        <v>447</v>
      </c>
      <c r="G104" t="s">
        <v>30</v>
      </c>
      <c r="H104" t="s">
        <v>12</v>
      </c>
      <c r="I104" t="s">
        <v>34</v>
      </c>
      <c r="J104" t="s">
        <v>31</v>
      </c>
      <c r="K104">
        <v>2343.1999999999998</v>
      </c>
    </row>
    <row r="105" spans="1:11" x14ac:dyDescent="0.15">
      <c r="A105">
        <v>14274738</v>
      </c>
      <c r="B105">
        <f>YEAR(Table1[[#This Row],[Posting_Date]])</f>
        <v>2019</v>
      </c>
      <c r="C105" t="str">
        <f>TEXT(Table1[[#This Row],[Posting_Date]],"mmm")</f>
        <v>Mar</v>
      </c>
      <c r="D105" t="s">
        <v>348</v>
      </c>
      <c r="E105" t="s">
        <v>1618</v>
      </c>
      <c r="F105" t="s">
        <v>1501</v>
      </c>
      <c r="G105" t="s">
        <v>30</v>
      </c>
      <c r="H105" t="s">
        <v>49</v>
      </c>
      <c r="I105"/>
      <c r="J105" t="s">
        <v>31</v>
      </c>
      <c r="K105">
        <v>3435.15</v>
      </c>
    </row>
    <row r="106" spans="1:11" x14ac:dyDescent="0.15">
      <c r="A106">
        <v>65667860</v>
      </c>
      <c r="B106">
        <f>YEAR(Table1[[#This Row],[Posting_Date]])</f>
        <v>2019</v>
      </c>
      <c r="C106" t="str">
        <f>TEXT(Table1[[#This Row],[Posting_Date]],"mmm")</f>
        <v>Mar</v>
      </c>
      <c r="D106" t="s">
        <v>348</v>
      </c>
      <c r="E106" t="s">
        <v>1618</v>
      </c>
      <c r="F106" t="s">
        <v>349</v>
      </c>
      <c r="G106" t="s">
        <v>83</v>
      </c>
      <c r="H106" t="s">
        <v>49</v>
      </c>
      <c r="I106"/>
      <c r="J106" t="s">
        <v>84</v>
      </c>
      <c r="K106">
        <v>2541.79</v>
      </c>
    </row>
    <row r="107" spans="1:11" x14ac:dyDescent="0.15">
      <c r="A107">
        <v>44631692</v>
      </c>
      <c r="B107">
        <f>YEAR(Table1[[#This Row],[Posting_Date]])</f>
        <v>2019</v>
      </c>
      <c r="C107" t="str">
        <f>TEXT(Table1[[#This Row],[Posting_Date]],"mmm")</f>
        <v>Mar</v>
      </c>
      <c r="D107" t="s">
        <v>1084</v>
      </c>
      <c r="E107" t="s">
        <v>1721</v>
      </c>
      <c r="F107" t="s">
        <v>1085</v>
      </c>
      <c r="G107" t="s">
        <v>30</v>
      </c>
      <c r="H107" t="s">
        <v>37</v>
      </c>
      <c r="I107"/>
      <c r="J107" t="s">
        <v>31</v>
      </c>
      <c r="K107">
        <v>500</v>
      </c>
    </row>
    <row r="108" spans="1:11" x14ac:dyDescent="0.15">
      <c r="A108">
        <v>78661919</v>
      </c>
      <c r="B108">
        <f>YEAR(Table1[[#This Row],[Posting_Date]])</f>
        <v>2019</v>
      </c>
      <c r="C108" t="str">
        <f>TEXT(Table1[[#This Row],[Posting_Date]],"mmm")</f>
        <v>Mar</v>
      </c>
      <c r="D108" t="s">
        <v>481</v>
      </c>
      <c r="E108" t="s">
        <v>1674</v>
      </c>
      <c r="F108" t="s">
        <v>482</v>
      </c>
      <c r="G108" t="s">
        <v>21</v>
      </c>
      <c r="H108" t="s">
        <v>37</v>
      </c>
      <c r="I108"/>
      <c r="J108" t="s">
        <v>31</v>
      </c>
      <c r="K108">
        <v>1000</v>
      </c>
    </row>
    <row r="109" spans="1:11" x14ac:dyDescent="0.15">
      <c r="A109">
        <v>80100053</v>
      </c>
      <c r="B109">
        <f>YEAR(Table1[[#This Row],[Posting_Date]])</f>
        <v>2019</v>
      </c>
      <c r="C109" t="str">
        <f>TEXT(Table1[[#This Row],[Posting_Date]],"mmm")</f>
        <v>Mar</v>
      </c>
      <c r="D109" t="s">
        <v>481</v>
      </c>
      <c r="E109" t="s">
        <v>1611</v>
      </c>
      <c r="F109" t="s">
        <v>815</v>
      </c>
      <c r="G109" t="s">
        <v>44</v>
      </c>
      <c r="H109" t="s">
        <v>49</v>
      </c>
      <c r="I109"/>
      <c r="J109" t="s">
        <v>18</v>
      </c>
      <c r="K109">
        <v>67.89</v>
      </c>
    </row>
    <row r="110" spans="1:11" x14ac:dyDescent="0.15">
      <c r="A110">
        <v>89395313</v>
      </c>
      <c r="B110">
        <f>YEAR(Table1[[#This Row],[Posting_Date]])</f>
        <v>2019</v>
      </c>
      <c r="C110" t="str">
        <f>TEXT(Table1[[#This Row],[Posting_Date]],"mmm")</f>
        <v>Mar</v>
      </c>
      <c r="D110" t="s">
        <v>72</v>
      </c>
      <c r="E110" t="s">
        <v>1611</v>
      </c>
      <c r="F110" t="s">
        <v>73</v>
      </c>
      <c r="G110" t="s">
        <v>21</v>
      </c>
      <c r="H110" t="s">
        <v>49</v>
      </c>
      <c r="I110"/>
      <c r="J110" t="s">
        <v>31</v>
      </c>
      <c r="K110">
        <v>492.96</v>
      </c>
    </row>
    <row r="111" spans="1:11" x14ac:dyDescent="0.15">
      <c r="A111">
        <v>52777503</v>
      </c>
      <c r="B111">
        <f>YEAR(Table1[[#This Row],[Posting_Date]])</f>
        <v>2019</v>
      </c>
      <c r="C111" t="str">
        <f>TEXT(Table1[[#This Row],[Posting_Date]],"mmm")</f>
        <v>Mar</v>
      </c>
      <c r="D111" t="s">
        <v>395</v>
      </c>
      <c r="E111" t="s">
        <v>1621</v>
      </c>
      <c r="F111" t="s">
        <v>396</v>
      </c>
      <c r="G111" t="s">
        <v>30</v>
      </c>
      <c r="H111" t="s">
        <v>12</v>
      </c>
      <c r="I111" t="s">
        <v>34</v>
      </c>
      <c r="J111" t="s">
        <v>31</v>
      </c>
      <c r="K111">
        <v>4356.59</v>
      </c>
    </row>
    <row r="112" spans="1:11" x14ac:dyDescent="0.15">
      <c r="A112">
        <v>95275058</v>
      </c>
      <c r="B112">
        <f>YEAR(Table1[[#This Row],[Posting_Date]])</f>
        <v>2019</v>
      </c>
      <c r="C112" t="str">
        <f>TEXT(Table1[[#This Row],[Posting_Date]],"mmm")</f>
        <v>Apr</v>
      </c>
      <c r="D112" t="s">
        <v>999</v>
      </c>
      <c r="E112" t="s">
        <v>1766</v>
      </c>
      <c r="F112" t="s">
        <v>1000</v>
      </c>
      <c r="G112" t="s">
        <v>44</v>
      </c>
      <c r="H112" t="s">
        <v>12</v>
      </c>
      <c r="I112" t="s">
        <v>11</v>
      </c>
      <c r="J112" t="s">
        <v>18</v>
      </c>
      <c r="K112">
        <v>4903.6899999999996</v>
      </c>
    </row>
    <row r="113" spans="1:11" x14ac:dyDescent="0.15">
      <c r="A113">
        <v>79106145</v>
      </c>
      <c r="B113">
        <f>YEAR(Table1[[#This Row],[Posting_Date]])</f>
        <v>2019</v>
      </c>
      <c r="C113" t="str">
        <f>TEXT(Table1[[#This Row],[Posting_Date]],"mmm")</f>
        <v>Apr</v>
      </c>
      <c r="D113" t="s">
        <v>1438</v>
      </c>
      <c r="E113" t="s">
        <v>1767</v>
      </c>
      <c r="F113" t="s">
        <v>1439</v>
      </c>
      <c r="G113" t="s">
        <v>10</v>
      </c>
      <c r="H113" t="s">
        <v>12</v>
      </c>
      <c r="I113" t="s">
        <v>17</v>
      </c>
      <c r="J113" t="s">
        <v>13</v>
      </c>
      <c r="K113">
        <v>2134.4499999999998</v>
      </c>
    </row>
    <row r="114" spans="1:11" x14ac:dyDescent="0.15">
      <c r="A114">
        <v>63590980</v>
      </c>
      <c r="B114">
        <f>YEAR(Table1[[#This Row],[Posting_Date]])</f>
        <v>2019</v>
      </c>
      <c r="C114" t="str">
        <f>TEXT(Table1[[#This Row],[Posting_Date]],"mmm")</f>
        <v>Apr</v>
      </c>
      <c r="D114" t="s">
        <v>1065</v>
      </c>
      <c r="E114" t="s">
        <v>1621</v>
      </c>
      <c r="F114" t="s">
        <v>1142</v>
      </c>
      <c r="G114" t="s">
        <v>44</v>
      </c>
      <c r="H114" t="s">
        <v>12</v>
      </c>
      <c r="I114" t="s">
        <v>34</v>
      </c>
      <c r="J114" t="s">
        <v>18</v>
      </c>
      <c r="K114">
        <v>1453.6</v>
      </c>
    </row>
    <row r="115" spans="1:11" x14ac:dyDescent="0.15">
      <c r="A115">
        <v>1436588</v>
      </c>
      <c r="B115">
        <f>YEAR(Table1[[#This Row],[Posting_Date]])</f>
        <v>2019</v>
      </c>
      <c r="C115" t="str">
        <f>TEXT(Table1[[#This Row],[Posting_Date]],"mmm")</f>
        <v>Apr</v>
      </c>
      <c r="D115" t="s">
        <v>1065</v>
      </c>
      <c r="E115" t="s">
        <v>1621</v>
      </c>
      <c r="F115" t="s">
        <v>1066</v>
      </c>
      <c r="G115" t="s">
        <v>26</v>
      </c>
      <c r="H115" t="s">
        <v>49</v>
      </c>
      <c r="I115"/>
      <c r="J115" t="s">
        <v>27</v>
      </c>
      <c r="K115">
        <v>1317.53</v>
      </c>
    </row>
    <row r="116" spans="1:11" x14ac:dyDescent="0.15">
      <c r="A116">
        <v>68150653</v>
      </c>
      <c r="B116">
        <f>YEAR(Table1[[#This Row],[Posting_Date]])</f>
        <v>2019</v>
      </c>
      <c r="C116" t="str">
        <f>TEXT(Table1[[#This Row],[Posting_Date]],"mmm")</f>
        <v>Apr</v>
      </c>
      <c r="D116" t="s">
        <v>95</v>
      </c>
      <c r="E116" t="s">
        <v>1611</v>
      </c>
      <c r="F116" t="s">
        <v>96</v>
      </c>
      <c r="G116" t="s">
        <v>62</v>
      </c>
      <c r="H116" t="s">
        <v>12</v>
      </c>
      <c r="I116" t="s">
        <v>11</v>
      </c>
      <c r="J116" t="s">
        <v>63</v>
      </c>
      <c r="K116">
        <v>456.69</v>
      </c>
    </row>
    <row r="117" spans="1:11" x14ac:dyDescent="0.15">
      <c r="A117">
        <v>68165307</v>
      </c>
      <c r="B117">
        <f>YEAR(Table1[[#This Row],[Posting_Date]])</f>
        <v>2019</v>
      </c>
      <c r="C117" t="str">
        <f>TEXT(Table1[[#This Row],[Posting_Date]],"mmm")</f>
        <v>Apr</v>
      </c>
      <c r="D117" t="s">
        <v>1474</v>
      </c>
      <c r="E117" t="s">
        <v>1766</v>
      </c>
      <c r="F117" t="s">
        <v>1475</v>
      </c>
      <c r="G117" t="s">
        <v>21</v>
      </c>
      <c r="H117" t="s">
        <v>49</v>
      </c>
      <c r="I117"/>
      <c r="J117" t="s">
        <v>31</v>
      </c>
      <c r="K117">
        <v>5.99</v>
      </c>
    </row>
    <row r="118" spans="1:11" x14ac:dyDescent="0.15">
      <c r="A118">
        <v>24430227</v>
      </c>
      <c r="B118">
        <f>YEAR(Table1[[#This Row],[Posting_Date]])</f>
        <v>2019</v>
      </c>
      <c r="C118" t="str">
        <f>TEXT(Table1[[#This Row],[Posting_Date]],"mmm")</f>
        <v>Apr</v>
      </c>
      <c r="D118" t="s">
        <v>1020</v>
      </c>
      <c r="E118" t="s">
        <v>1632</v>
      </c>
      <c r="F118" t="s">
        <v>1021</v>
      </c>
      <c r="G118" t="s">
        <v>62</v>
      </c>
      <c r="H118" t="s">
        <v>49</v>
      </c>
      <c r="I118"/>
      <c r="J118" t="s">
        <v>63</v>
      </c>
      <c r="K118">
        <v>42.73</v>
      </c>
    </row>
    <row r="119" spans="1:11" x14ac:dyDescent="0.15">
      <c r="A119">
        <v>62859861</v>
      </c>
      <c r="B119">
        <f>YEAR(Table1[[#This Row],[Posting_Date]])</f>
        <v>2019</v>
      </c>
      <c r="C119" t="str">
        <f>TEXT(Table1[[#This Row],[Posting_Date]],"mmm")</f>
        <v>Apr</v>
      </c>
      <c r="D119" t="s">
        <v>254</v>
      </c>
      <c r="E119" t="s">
        <v>1621</v>
      </c>
      <c r="F119" t="s">
        <v>1469</v>
      </c>
      <c r="G119" t="s">
        <v>21</v>
      </c>
      <c r="H119" t="s">
        <v>12</v>
      </c>
      <c r="I119" t="s">
        <v>34</v>
      </c>
      <c r="J119" t="s">
        <v>31</v>
      </c>
      <c r="K119">
        <v>3630.32</v>
      </c>
    </row>
    <row r="120" spans="1:11" x14ac:dyDescent="0.15">
      <c r="A120">
        <v>28257302</v>
      </c>
      <c r="B120">
        <f>YEAR(Table1[[#This Row],[Posting_Date]])</f>
        <v>2019</v>
      </c>
      <c r="C120" t="str">
        <f>TEXT(Table1[[#This Row],[Posting_Date]],"mmm")</f>
        <v>Apr</v>
      </c>
      <c r="D120" t="s">
        <v>254</v>
      </c>
      <c r="E120" t="s">
        <v>1722</v>
      </c>
      <c r="F120" t="s">
        <v>1190</v>
      </c>
      <c r="G120" t="s">
        <v>16</v>
      </c>
      <c r="H120" t="s">
        <v>37</v>
      </c>
      <c r="I120"/>
      <c r="J120" t="s">
        <v>18</v>
      </c>
      <c r="K120">
        <v>500</v>
      </c>
    </row>
    <row r="121" spans="1:11" x14ac:dyDescent="0.15">
      <c r="A121">
        <v>17836431</v>
      </c>
      <c r="B121">
        <f>YEAR(Table1[[#This Row],[Posting_Date]])</f>
        <v>2019</v>
      </c>
      <c r="C121" t="str">
        <f>TEXT(Table1[[#This Row],[Posting_Date]],"mmm")</f>
        <v>Apr</v>
      </c>
      <c r="D121" t="s">
        <v>254</v>
      </c>
      <c r="E121" t="s">
        <v>1611</v>
      </c>
      <c r="F121" t="s">
        <v>255</v>
      </c>
      <c r="G121" t="s">
        <v>62</v>
      </c>
      <c r="H121" t="s">
        <v>49</v>
      </c>
      <c r="I121"/>
      <c r="J121" t="s">
        <v>63</v>
      </c>
      <c r="K121">
        <v>150.97999999999999</v>
      </c>
    </row>
    <row r="122" spans="1:11" x14ac:dyDescent="0.15">
      <c r="A122">
        <v>36979844</v>
      </c>
      <c r="B122">
        <f>YEAR(Table1[[#This Row],[Posting_Date]])</f>
        <v>2019</v>
      </c>
      <c r="C122" t="str">
        <f>TEXT(Table1[[#This Row],[Posting_Date]],"mmm")</f>
        <v>Apr</v>
      </c>
      <c r="D122" t="s">
        <v>784</v>
      </c>
      <c r="E122" t="s">
        <v>1618</v>
      </c>
      <c r="F122" t="s">
        <v>1546</v>
      </c>
      <c r="G122" t="s">
        <v>26</v>
      </c>
      <c r="H122" t="s">
        <v>12</v>
      </c>
      <c r="I122" t="s">
        <v>17</v>
      </c>
      <c r="J122" t="s">
        <v>27</v>
      </c>
      <c r="K122">
        <v>879.43</v>
      </c>
    </row>
    <row r="123" spans="1:11" x14ac:dyDescent="0.15">
      <c r="A123">
        <v>75185250</v>
      </c>
      <c r="B123">
        <f>YEAR(Table1[[#This Row],[Posting_Date]])</f>
        <v>2019</v>
      </c>
      <c r="C123" t="str">
        <f>TEXT(Table1[[#This Row],[Posting_Date]],"mmm")</f>
        <v>Apr</v>
      </c>
      <c r="D123" t="s">
        <v>784</v>
      </c>
      <c r="E123" t="s">
        <v>1747</v>
      </c>
      <c r="F123" t="s">
        <v>1015</v>
      </c>
      <c r="G123" t="s">
        <v>26</v>
      </c>
      <c r="H123" t="s">
        <v>37</v>
      </c>
      <c r="I123"/>
      <c r="J123" t="s">
        <v>27</v>
      </c>
      <c r="K123">
        <v>1000</v>
      </c>
    </row>
    <row r="124" spans="1:11" x14ac:dyDescent="0.15">
      <c r="A124">
        <v>537952</v>
      </c>
      <c r="B124">
        <f>YEAR(Table1[[#This Row],[Posting_Date]])</f>
        <v>2019</v>
      </c>
      <c r="C124" t="str">
        <f>TEXT(Table1[[#This Row],[Posting_Date]],"mmm")</f>
        <v>Apr</v>
      </c>
      <c r="D124" t="s">
        <v>784</v>
      </c>
      <c r="E124" t="s">
        <v>1611</v>
      </c>
      <c r="F124" t="s">
        <v>785</v>
      </c>
      <c r="G124" t="s">
        <v>30</v>
      </c>
      <c r="H124" t="s">
        <v>49</v>
      </c>
      <c r="I124"/>
      <c r="J124" t="s">
        <v>31</v>
      </c>
      <c r="K124">
        <v>237.29</v>
      </c>
    </row>
    <row r="125" spans="1:11" x14ac:dyDescent="0.15">
      <c r="A125">
        <v>56445072</v>
      </c>
      <c r="B125">
        <f>YEAR(Table1[[#This Row],[Posting_Date]])</f>
        <v>2019</v>
      </c>
      <c r="C125" t="str">
        <f>TEXT(Table1[[#This Row],[Posting_Date]],"mmm")</f>
        <v>Apr</v>
      </c>
      <c r="D125" t="s">
        <v>784</v>
      </c>
      <c r="E125" t="s">
        <v>1611</v>
      </c>
      <c r="F125" t="s">
        <v>825</v>
      </c>
      <c r="G125" t="s">
        <v>10</v>
      </c>
      <c r="H125" t="s">
        <v>49</v>
      </c>
      <c r="I125"/>
      <c r="J125" t="s">
        <v>13</v>
      </c>
      <c r="K125">
        <v>193.98</v>
      </c>
    </row>
    <row r="126" spans="1:11" x14ac:dyDescent="0.15">
      <c r="A126">
        <v>78906327</v>
      </c>
      <c r="B126">
        <f>YEAR(Table1[[#This Row],[Posting_Date]])</f>
        <v>2019</v>
      </c>
      <c r="C126" t="str">
        <f>TEXT(Table1[[#This Row],[Posting_Date]],"mmm")</f>
        <v>Apr</v>
      </c>
      <c r="D126" t="s">
        <v>646</v>
      </c>
      <c r="E126" t="s">
        <v>1618</v>
      </c>
      <c r="F126" t="s">
        <v>647</v>
      </c>
      <c r="G126" t="s">
        <v>26</v>
      </c>
      <c r="H126" t="s">
        <v>49</v>
      </c>
      <c r="I126"/>
      <c r="J126" t="s">
        <v>27</v>
      </c>
      <c r="K126">
        <v>90.52</v>
      </c>
    </row>
    <row r="127" spans="1:11" x14ac:dyDescent="0.15">
      <c r="A127">
        <v>82283302</v>
      </c>
      <c r="B127">
        <f>YEAR(Table1[[#This Row],[Posting_Date]])</f>
        <v>2019</v>
      </c>
      <c r="C127" t="str">
        <f>TEXT(Table1[[#This Row],[Posting_Date]],"mmm")</f>
        <v>Apr</v>
      </c>
      <c r="D127" t="s">
        <v>1013</v>
      </c>
      <c r="E127" t="s">
        <v>1595</v>
      </c>
      <c r="F127" t="s">
        <v>1014</v>
      </c>
      <c r="G127" t="s">
        <v>10</v>
      </c>
      <c r="H127" t="s">
        <v>49</v>
      </c>
      <c r="I127"/>
      <c r="J127" t="s">
        <v>13</v>
      </c>
      <c r="K127">
        <v>171.83</v>
      </c>
    </row>
    <row r="128" spans="1:11" x14ac:dyDescent="0.15">
      <c r="A128">
        <v>36738755</v>
      </c>
      <c r="B128">
        <f>YEAR(Table1[[#This Row],[Posting_Date]])</f>
        <v>2019</v>
      </c>
      <c r="C128" t="str">
        <f>TEXT(Table1[[#This Row],[Posting_Date]],"mmm")</f>
        <v>Apr</v>
      </c>
      <c r="D128" t="s">
        <v>586</v>
      </c>
      <c r="E128" t="s">
        <v>1714</v>
      </c>
      <c r="F128" t="s">
        <v>587</v>
      </c>
      <c r="G128" t="s">
        <v>30</v>
      </c>
      <c r="H128" t="s">
        <v>37</v>
      </c>
      <c r="I128"/>
      <c r="J128" t="s">
        <v>31</v>
      </c>
      <c r="K128">
        <v>500</v>
      </c>
    </row>
    <row r="129" spans="1:11" x14ac:dyDescent="0.15">
      <c r="A129">
        <v>51240752</v>
      </c>
      <c r="B129">
        <f>YEAR(Table1[[#This Row],[Posting_Date]])</f>
        <v>2019</v>
      </c>
      <c r="C129" t="str">
        <f>TEXT(Table1[[#This Row],[Posting_Date]],"mmm")</f>
        <v>Apr</v>
      </c>
      <c r="D129" t="s">
        <v>586</v>
      </c>
      <c r="E129" t="s">
        <v>1611</v>
      </c>
      <c r="F129" t="s">
        <v>955</v>
      </c>
      <c r="G129" t="s">
        <v>62</v>
      </c>
      <c r="H129" t="s">
        <v>49</v>
      </c>
      <c r="I129"/>
      <c r="J129" t="s">
        <v>63</v>
      </c>
      <c r="K129">
        <v>381.94</v>
      </c>
    </row>
    <row r="130" spans="1:11" x14ac:dyDescent="0.15">
      <c r="A130">
        <v>77224573</v>
      </c>
      <c r="B130">
        <f>YEAR(Table1[[#This Row],[Posting_Date]])</f>
        <v>2019</v>
      </c>
      <c r="C130" t="str">
        <f>TEXT(Table1[[#This Row],[Posting_Date]],"mmm")</f>
        <v>Apr</v>
      </c>
      <c r="D130" t="s">
        <v>916</v>
      </c>
      <c r="E130" t="s">
        <v>1611</v>
      </c>
      <c r="F130" t="s">
        <v>1576</v>
      </c>
      <c r="G130" t="s">
        <v>44</v>
      </c>
      <c r="H130" t="s">
        <v>12</v>
      </c>
      <c r="I130" t="s">
        <v>22</v>
      </c>
      <c r="J130" t="s">
        <v>18</v>
      </c>
      <c r="K130">
        <v>583.75</v>
      </c>
    </row>
    <row r="131" spans="1:11" x14ac:dyDescent="0.15">
      <c r="A131">
        <v>5166513</v>
      </c>
      <c r="B131">
        <f>YEAR(Table1[[#This Row],[Posting_Date]])</f>
        <v>2019</v>
      </c>
      <c r="C131" t="str">
        <f>TEXT(Table1[[#This Row],[Posting_Date]],"mmm")</f>
        <v>Apr</v>
      </c>
      <c r="D131" t="s">
        <v>916</v>
      </c>
      <c r="E131" t="s">
        <v>1680</v>
      </c>
      <c r="F131" t="s">
        <v>917</v>
      </c>
      <c r="G131" t="s">
        <v>62</v>
      </c>
      <c r="H131" t="s">
        <v>37</v>
      </c>
      <c r="I131"/>
      <c r="J131" t="s">
        <v>63</v>
      </c>
      <c r="K131">
        <v>250</v>
      </c>
    </row>
    <row r="132" spans="1:11" x14ac:dyDescent="0.15">
      <c r="A132">
        <v>98425255</v>
      </c>
      <c r="B132">
        <f>YEAR(Table1[[#This Row],[Posting_Date]])</f>
        <v>2019</v>
      </c>
      <c r="C132" t="str">
        <f>TEXT(Table1[[#This Row],[Posting_Date]],"mmm")</f>
        <v>Apr</v>
      </c>
      <c r="D132" t="s">
        <v>1309</v>
      </c>
      <c r="E132" t="s">
        <v>1694</v>
      </c>
      <c r="F132" t="s">
        <v>1310</v>
      </c>
      <c r="G132" t="s">
        <v>21</v>
      </c>
      <c r="H132" t="s">
        <v>37</v>
      </c>
      <c r="I132"/>
      <c r="J132" t="s">
        <v>31</v>
      </c>
      <c r="K132">
        <v>250</v>
      </c>
    </row>
    <row r="133" spans="1:11" x14ac:dyDescent="0.15">
      <c r="A133">
        <v>47318588</v>
      </c>
      <c r="B133">
        <f>YEAR(Table1[[#This Row],[Posting_Date]])</f>
        <v>2019</v>
      </c>
      <c r="C133" t="str">
        <f>TEXT(Table1[[#This Row],[Posting_Date]],"mmm")</f>
        <v>Apr</v>
      </c>
      <c r="D133" t="s">
        <v>1528</v>
      </c>
      <c r="E133" t="s">
        <v>1766</v>
      </c>
      <c r="F133" t="s">
        <v>1529</v>
      </c>
      <c r="G133" t="s">
        <v>21</v>
      </c>
      <c r="H133" t="s">
        <v>49</v>
      </c>
      <c r="I133"/>
      <c r="J133" t="s">
        <v>31</v>
      </c>
      <c r="K133">
        <v>347.65</v>
      </c>
    </row>
    <row r="134" spans="1:11" x14ac:dyDescent="0.15">
      <c r="A134">
        <v>69040735</v>
      </c>
      <c r="B134">
        <f>YEAR(Table1[[#This Row],[Posting_Date]])</f>
        <v>2019</v>
      </c>
      <c r="C134" t="str">
        <f>TEXT(Table1[[#This Row],[Posting_Date]],"mmm")</f>
        <v>Apr</v>
      </c>
      <c r="D134" t="s">
        <v>836</v>
      </c>
      <c r="E134" t="s">
        <v>1611</v>
      </c>
      <c r="F134" t="s">
        <v>837</v>
      </c>
      <c r="G134" t="s">
        <v>83</v>
      </c>
      <c r="H134" t="s">
        <v>12</v>
      </c>
      <c r="I134" t="s">
        <v>11</v>
      </c>
      <c r="J134" t="s">
        <v>84</v>
      </c>
      <c r="K134">
        <v>4851.3500000000004</v>
      </c>
    </row>
    <row r="135" spans="1:11" x14ac:dyDescent="0.15">
      <c r="A135">
        <v>59856376</v>
      </c>
      <c r="B135">
        <f>YEAR(Table1[[#This Row],[Posting_Date]])</f>
        <v>2019</v>
      </c>
      <c r="C135" t="str">
        <f>TEXT(Table1[[#This Row],[Posting_Date]],"mmm")</f>
        <v>Apr</v>
      </c>
      <c r="D135" t="s">
        <v>1489</v>
      </c>
      <c r="E135" t="s">
        <v>1766</v>
      </c>
      <c r="F135" t="s">
        <v>1490</v>
      </c>
      <c r="G135" t="s">
        <v>83</v>
      </c>
      <c r="H135" t="s">
        <v>12</v>
      </c>
      <c r="I135" t="s">
        <v>34</v>
      </c>
      <c r="J135" t="s">
        <v>84</v>
      </c>
      <c r="K135">
        <v>377.49</v>
      </c>
    </row>
    <row r="136" spans="1:11" x14ac:dyDescent="0.15">
      <c r="A136">
        <v>66971189</v>
      </c>
      <c r="B136">
        <f>YEAR(Table1[[#This Row],[Posting_Date]])</f>
        <v>2019</v>
      </c>
      <c r="C136" t="str">
        <f>TEXT(Table1[[#This Row],[Posting_Date]],"mmm")</f>
        <v>Apr</v>
      </c>
      <c r="D136" t="s">
        <v>210</v>
      </c>
      <c r="E136" t="s">
        <v>1621</v>
      </c>
      <c r="F136" t="s">
        <v>211</v>
      </c>
      <c r="G136" t="s">
        <v>30</v>
      </c>
      <c r="H136" t="s">
        <v>12</v>
      </c>
      <c r="I136" t="s">
        <v>11</v>
      </c>
      <c r="J136" t="s">
        <v>31</v>
      </c>
      <c r="K136">
        <v>1177.43</v>
      </c>
    </row>
    <row r="137" spans="1:11" x14ac:dyDescent="0.15">
      <c r="A137">
        <v>12358886</v>
      </c>
      <c r="B137">
        <f>YEAR(Table1[[#This Row],[Posting_Date]])</f>
        <v>2019</v>
      </c>
      <c r="C137" t="str">
        <f>TEXT(Table1[[#This Row],[Posting_Date]],"mmm")</f>
        <v>Apr</v>
      </c>
      <c r="D137" t="s">
        <v>210</v>
      </c>
      <c r="E137" t="s">
        <v>1767</v>
      </c>
      <c r="F137" t="s">
        <v>429</v>
      </c>
      <c r="G137" t="s">
        <v>26</v>
      </c>
      <c r="H137" t="s">
        <v>49</v>
      </c>
      <c r="I137"/>
      <c r="J137" t="s">
        <v>27</v>
      </c>
      <c r="K137">
        <v>2959.34</v>
      </c>
    </row>
    <row r="138" spans="1:11" x14ac:dyDescent="0.15">
      <c r="A138">
        <v>89471713</v>
      </c>
      <c r="B138">
        <f>YEAR(Table1[[#This Row],[Posting_Date]])</f>
        <v>2019</v>
      </c>
      <c r="C138" t="str">
        <f>TEXT(Table1[[#This Row],[Posting_Date]],"mmm")</f>
        <v>Apr</v>
      </c>
      <c r="D138" t="s">
        <v>684</v>
      </c>
      <c r="E138" t="s">
        <v>1618</v>
      </c>
      <c r="F138" t="s">
        <v>685</v>
      </c>
      <c r="G138" t="s">
        <v>21</v>
      </c>
      <c r="H138" t="s">
        <v>49</v>
      </c>
      <c r="I138"/>
      <c r="J138" t="s">
        <v>31</v>
      </c>
      <c r="K138">
        <v>1780.11</v>
      </c>
    </row>
    <row r="139" spans="1:11" x14ac:dyDescent="0.15">
      <c r="A139">
        <v>80205338</v>
      </c>
      <c r="B139">
        <f>YEAR(Table1[[#This Row],[Posting_Date]])</f>
        <v>2019</v>
      </c>
      <c r="C139" t="str">
        <f>TEXT(Table1[[#This Row],[Posting_Date]],"mmm")</f>
        <v>Apr</v>
      </c>
      <c r="D139" t="s">
        <v>652</v>
      </c>
      <c r="E139" t="s">
        <v>1665</v>
      </c>
      <c r="F139" t="s">
        <v>683</v>
      </c>
      <c r="G139" t="s">
        <v>44</v>
      </c>
      <c r="H139" t="s">
        <v>37</v>
      </c>
      <c r="I139"/>
      <c r="J139" t="s">
        <v>18</v>
      </c>
      <c r="K139">
        <v>1000</v>
      </c>
    </row>
    <row r="140" spans="1:11" x14ac:dyDescent="0.15">
      <c r="A140">
        <v>38028228</v>
      </c>
      <c r="B140">
        <f>YEAR(Table1[[#This Row],[Posting_Date]])</f>
        <v>2019</v>
      </c>
      <c r="C140" t="str">
        <f>TEXT(Table1[[#This Row],[Posting_Date]],"mmm")</f>
        <v>Apr</v>
      </c>
      <c r="D140" t="s">
        <v>652</v>
      </c>
      <c r="E140" t="s">
        <v>1611</v>
      </c>
      <c r="F140" t="s">
        <v>653</v>
      </c>
      <c r="G140" t="s">
        <v>30</v>
      </c>
      <c r="H140" t="s">
        <v>49</v>
      </c>
      <c r="I140"/>
      <c r="J140" t="s">
        <v>31</v>
      </c>
      <c r="K140">
        <v>344.76</v>
      </c>
    </row>
    <row r="141" spans="1:11" x14ac:dyDescent="0.15">
      <c r="A141">
        <v>12643996</v>
      </c>
      <c r="B141">
        <f>YEAR(Table1[[#This Row],[Posting_Date]])</f>
        <v>2019</v>
      </c>
      <c r="C141" t="str">
        <f>TEXT(Table1[[#This Row],[Posting_Date]],"mmm")</f>
        <v>Apr</v>
      </c>
      <c r="D141" t="s">
        <v>1010</v>
      </c>
      <c r="E141" t="s">
        <v>1621</v>
      </c>
      <c r="F141" t="s">
        <v>1011</v>
      </c>
      <c r="G141" t="s">
        <v>62</v>
      </c>
      <c r="H141" t="s">
        <v>49</v>
      </c>
      <c r="I141"/>
      <c r="J141" t="s">
        <v>63</v>
      </c>
      <c r="K141">
        <v>190.7</v>
      </c>
    </row>
    <row r="142" spans="1:11" x14ac:dyDescent="0.15">
      <c r="A142">
        <v>80808022</v>
      </c>
      <c r="B142">
        <f>YEAR(Table1[[#This Row],[Posting_Date]])</f>
        <v>2019</v>
      </c>
      <c r="C142" t="str">
        <f>TEXT(Table1[[#This Row],[Posting_Date]],"mmm")</f>
        <v>Apr</v>
      </c>
      <c r="D142" t="s">
        <v>137</v>
      </c>
      <c r="E142" t="s">
        <v>1681</v>
      </c>
      <c r="F142" t="s">
        <v>293</v>
      </c>
      <c r="G142" t="s">
        <v>62</v>
      </c>
      <c r="H142" t="s">
        <v>37</v>
      </c>
      <c r="I142"/>
      <c r="J142" t="s">
        <v>63</v>
      </c>
      <c r="K142">
        <v>250</v>
      </c>
    </row>
    <row r="143" spans="1:11" x14ac:dyDescent="0.15">
      <c r="A143">
        <v>56495781</v>
      </c>
      <c r="B143">
        <f>YEAR(Table1[[#This Row],[Posting_Date]])</f>
        <v>2019</v>
      </c>
      <c r="C143" t="str">
        <f>TEXT(Table1[[#This Row],[Posting_Date]],"mmm")</f>
        <v>Apr</v>
      </c>
      <c r="D143" t="s">
        <v>137</v>
      </c>
      <c r="E143" t="s">
        <v>1682</v>
      </c>
      <c r="F143" t="s">
        <v>1286</v>
      </c>
      <c r="G143" t="s">
        <v>10</v>
      </c>
      <c r="H143" t="s">
        <v>37</v>
      </c>
      <c r="I143"/>
      <c r="J143" t="s">
        <v>13</v>
      </c>
      <c r="K143">
        <v>250</v>
      </c>
    </row>
    <row r="144" spans="1:11" x14ac:dyDescent="0.15">
      <c r="A144">
        <v>49650880</v>
      </c>
      <c r="B144">
        <f>YEAR(Table1[[#This Row],[Posting_Date]])</f>
        <v>2019</v>
      </c>
      <c r="C144" t="str">
        <f>TEXT(Table1[[#This Row],[Posting_Date]],"mmm")</f>
        <v>Apr</v>
      </c>
      <c r="D144" t="s">
        <v>137</v>
      </c>
      <c r="E144" t="s">
        <v>1611</v>
      </c>
      <c r="F144" t="s">
        <v>138</v>
      </c>
      <c r="G144" t="s">
        <v>44</v>
      </c>
      <c r="H144" t="s">
        <v>49</v>
      </c>
      <c r="I144"/>
      <c r="J144" t="s">
        <v>18</v>
      </c>
      <c r="K144">
        <v>147.19999999999999</v>
      </c>
    </row>
    <row r="145" spans="1:11" x14ac:dyDescent="0.15">
      <c r="A145">
        <v>12062517</v>
      </c>
      <c r="B145">
        <f>YEAR(Table1[[#This Row],[Posting_Date]])</f>
        <v>2019</v>
      </c>
      <c r="C145" t="str">
        <f>TEXT(Table1[[#This Row],[Posting_Date]],"mmm")</f>
        <v>Apr</v>
      </c>
      <c r="D145" t="s">
        <v>609</v>
      </c>
      <c r="E145" t="s">
        <v>1617</v>
      </c>
      <c r="F145" t="s">
        <v>610</v>
      </c>
      <c r="G145" t="s">
        <v>26</v>
      </c>
      <c r="H145" t="s">
        <v>12</v>
      </c>
      <c r="I145" t="s">
        <v>11</v>
      </c>
      <c r="J145" t="s">
        <v>27</v>
      </c>
      <c r="K145">
        <v>411.27</v>
      </c>
    </row>
    <row r="146" spans="1:11" x14ac:dyDescent="0.15">
      <c r="A146">
        <v>74697058</v>
      </c>
      <c r="B146">
        <f>YEAR(Table1[[#This Row],[Posting_Date]])</f>
        <v>2019</v>
      </c>
      <c r="C146" t="str">
        <f>TEXT(Table1[[#This Row],[Posting_Date]],"mmm")</f>
        <v>Apr</v>
      </c>
      <c r="D146" t="s">
        <v>609</v>
      </c>
      <c r="E146" t="s">
        <v>1621</v>
      </c>
      <c r="F146" t="s">
        <v>1339</v>
      </c>
      <c r="G146" t="s">
        <v>26</v>
      </c>
      <c r="H146" t="s">
        <v>49</v>
      </c>
      <c r="I146"/>
      <c r="J146" t="s">
        <v>27</v>
      </c>
      <c r="K146">
        <v>749.07</v>
      </c>
    </row>
    <row r="147" spans="1:11" x14ac:dyDescent="0.15">
      <c r="A147">
        <v>43670793</v>
      </c>
      <c r="B147">
        <f>YEAR(Table1[[#This Row],[Posting_Date]])</f>
        <v>2019</v>
      </c>
      <c r="C147" t="str">
        <f>TEXT(Table1[[#This Row],[Posting_Date]],"mmm")</f>
        <v>Apr</v>
      </c>
      <c r="D147" t="s">
        <v>933</v>
      </c>
      <c r="E147" t="s">
        <v>1621</v>
      </c>
      <c r="F147" t="s">
        <v>934</v>
      </c>
      <c r="G147" t="s">
        <v>30</v>
      </c>
      <c r="H147" t="s">
        <v>49</v>
      </c>
      <c r="I147"/>
      <c r="J147" t="s">
        <v>31</v>
      </c>
      <c r="K147">
        <v>1894.35</v>
      </c>
    </row>
    <row r="148" spans="1:11" x14ac:dyDescent="0.15">
      <c r="A148">
        <v>33043392</v>
      </c>
      <c r="B148">
        <f>YEAR(Table1[[#This Row],[Posting_Date]])</f>
        <v>2019</v>
      </c>
      <c r="C148" t="str">
        <f>TEXT(Table1[[#This Row],[Posting_Date]],"mmm")</f>
        <v>Apr</v>
      </c>
      <c r="D148" t="s">
        <v>985</v>
      </c>
      <c r="E148" t="s">
        <v>1637</v>
      </c>
      <c r="F148" t="s">
        <v>986</v>
      </c>
      <c r="G148" t="s">
        <v>21</v>
      </c>
      <c r="H148" t="s">
        <v>12</v>
      </c>
      <c r="I148" t="s">
        <v>11</v>
      </c>
      <c r="J148" t="s">
        <v>31</v>
      </c>
      <c r="K148">
        <v>2153.54</v>
      </c>
    </row>
    <row r="149" spans="1:11" x14ac:dyDescent="0.15">
      <c r="A149">
        <v>54697313</v>
      </c>
      <c r="B149">
        <f>YEAR(Table1[[#This Row],[Posting_Date]])</f>
        <v>2019</v>
      </c>
      <c r="C149" t="str">
        <f>TEXT(Table1[[#This Row],[Posting_Date]],"mmm")</f>
        <v>May</v>
      </c>
      <c r="D149" t="s">
        <v>250</v>
      </c>
      <c r="E149" t="s">
        <v>1621</v>
      </c>
      <c r="F149" t="s">
        <v>251</v>
      </c>
      <c r="G149" t="s">
        <v>30</v>
      </c>
      <c r="H149" t="s">
        <v>49</v>
      </c>
      <c r="I149"/>
      <c r="J149" t="s">
        <v>31</v>
      </c>
      <c r="K149">
        <v>1774.04</v>
      </c>
    </row>
    <row r="150" spans="1:11" x14ac:dyDescent="0.15">
      <c r="A150">
        <v>30364980</v>
      </c>
      <c r="B150">
        <f>YEAR(Table1[[#This Row],[Posting_Date]])</f>
        <v>2019</v>
      </c>
      <c r="C150" t="str">
        <f>TEXT(Table1[[#This Row],[Posting_Date]],"mmm")</f>
        <v>May</v>
      </c>
      <c r="D150" t="s">
        <v>246</v>
      </c>
      <c r="E150" t="s">
        <v>1654</v>
      </c>
      <c r="F150" t="s">
        <v>956</v>
      </c>
      <c r="G150" t="s">
        <v>30</v>
      </c>
      <c r="H150" t="s">
        <v>12</v>
      </c>
      <c r="I150" t="s">
        <v>17</v>
      </c>
      <c r="J150" t="s">
        <v>31</v>
      </c>
      <c r="K150">
        <v>4514.87</v>
      </c>
    </row>
    <row r="151" spans="1:11" x14ac:dyDescent="0.15">
      <c r="A151">
        <v>28445090</v>
      </c>
      <c r="B151">
        <f>YEAR(Table1[[#This Row],[Posting_Date]])</f>
        <v>2019</v>
      </c>
      <c r="C151" t="str">
        <f>TEXT(Table1[[#This Row],[Posting_Date]],"mmm")</f>
        <v>May</v>
      </c>
      <c r="D151" t="s">
        <v>246</v>
      </c>
      <c r="E151" t="s">
        <v>1766</v>
      </c>
      <c r="F151" t="s">
        <v>247</v>
      </c>
      <c r="G151" t="s">
        <v>10</v>
      </c>
      <c r="H151" t="s">
        <v>49</v>
      </c>
      <c r="I151"/>
      <c r="J151" t="s">
        <v>13</v>
      </c>
      <c r="K151">
        <v>120.3</v>
      </c>
    </row>
    <row r="152" spans="1:11" x14ac:dyDescent="0.15">
      <c r="A152">
        <v>14363616</v>
      </c>
      <c r="B152">
        <f>YEAR(Table1[[#This Row],[Posting_Date]])</f>
        <v>2019</v>
      </c>
      <c r="C152" t="str">
        <f>TEXT(Table1[[#This Row],[Posting_Date]],"mmm")</f>
        <v>May</v>
      </c>
      <c r="D152" t="s">
        <v>246</v>
      </c>
      <c r="E152" t="s">
        <v>1621</v>
      </c>
      <c r="F152" t="s">
        <v>1233</v>
      </c>
      <c r="G152" t="s">
        <v>83</v>
      </c>
      <c r="H152" t="s">
        <v>49</v>
      </c>
      <c r="I152"/>
      <c r="J152" t="s">
        <v>84</v>
      </c>
      <c r="K152">
        <v>3607.17</v>
      </c>
    </row>
    <row r="153" spans="1:11" x14ac:dyDescent="0.15">
      <c r="A153">
        <v>36315420</v>
      </c>
      <c r="B153">
        <f>YEAR(Table1[[#This Row],[Posting_Date]])</f>
        <v>2019</v>
      </c>
      <c r="C153" t="str">
        <f>TEXT(Table1[[#This Row],[Posting_Date]],"mmm")</f>
        <v>May</v>
      </c>
      <c r="D153" t="s">
        <v>246</v>
      </c>
      <c r="E153" t="s">
        <v>1767</v>
      </c>
      <c r="F153" t="s">
        <v>423</v>
      </c>
      <c r="G153" t="s">
        <v>26</v>
      </c>
      <c r="H153" t="s">
        <v>49</v>
      </c>
      <c r="I153"/>
      <c r="J153" t="s">
        <v>27</v>
      </c>
      <c r="K153">
        <v>3214.39</v>
      </c>
    </row>
    <row r="154" spans="1:11" x14ac:dyDescent="0.15">
      <c r="A154">
        <v>60724873</v>
      </c>
      <c r="B154">
        <f>YEAR(Table1[[#This Row],[Posting_Date]])</f>
        <v>2019</v>
      </c>
      <c r="C154" t="str">
        <f>TEXT(Table1[[#This Row],[Posting_Date]],"mmm")</f>
        <v>May</v>
      </c>
      <c r="D154" t="s">
        <v>842</v>
      </c>
      <c r="E154" t="s">
        <v>1618</v>
      </c>
      <c r="F154" t="s">
        <v>843</v>
      </c>
      <c r="G154" t="s">
        <v>83</v>
      </c>
      <c r="H154" t="s">
        <v>12</v>
      </c>
      <c r="I154" t="s">
        <v>34</v>
      </c>
      <c r="J154" t="s">
        <v>84</v>
      </c>
      <c r="K154">
        <v>188.8</v>
      </c>
    </row>
    <row r="155" spans="1:11" x14ac:dyDescent="0.15">
      <c r="A155">
        <v>58679942</v>
      </c>
      <c r="B155">
        <f>YEAR(Table1[[#This Row],[Posting_Date]])</f>
        <v>2019</v>
      </c>
      <c r="C155" t="str">
        <f>TEXT(Table1[[#This Row],[Posting_Date]],"mmm")</f>
        <v>May</v>
      </c>
      <c r="D155" t="s">
        <v>842</v>
      </c>
      <c r="E155" t="s">
        <v>1766</v>
      </c>
      <c r="F155" t="s">
        <v>1269</v>
      </c>
      <c r="G155" t="s">
        <v>10</v>
      </c>
      <c r="H155" t="s">
        <v>49</v>
      </c>
      <c r="I155"/>
      <c r="J155" t="s">
        <v>13</v>
      </c>
      <c r="K155">
        <v>84.03</v>
      </c>
    </row>
    <row r="156" spans="1:11" x14ac:dyDescent="0.15">
      <c r="A156">
        <v>81085252</v>
      </c>
      <c r="B156">
        <f>YEAR(Table1[[#This Row],[Posting_Date]])</f>
        <v>2019</v>
      </c>
      <c r="C156" t="str">
        <f>TEXT(Table1[[#This Row],[Posting_Date]],"mmm")</f>
        <v>May</v>
      </c>
      <c r="D156" t="s">
        <v>873</v>
      </c>
      <c r="E156" t="s">
        <v>1712</v>
      </c>
      <c r="F156" t="s">
        <v>874</v>
      </c>
      <c r="G156" t="s">
        <v>44</v>
      </c>
      <c r="H156" t="s">
        <v>37</v>
      </c>
      <c r="I156"/>
      <c r="J156" t="s">
        <v>18</v>
      </c>
      <c r="K156">
        <v>500</v>
      </c>
    </row>
    <row r="157" spans="1:11" x14ac:dyDescent="0.15">
      <c r="A157">
        <v>3984454</v>
      </c>
      <c r="B157">
        <f>YEAR(Table1[[#This Row],[Posting_Date]])</f>
        <v>2019</v>
      </c>
      <c r="C157" t="str">
        <f>TEXT(Table1[[#This Row],[Posting_Date]],"mmm")</f>
        <v>May</v>
      </c>
      <c r="D157" t="s">
        <v>436</v>
      </c>
      <c r="E157" t="s">
        <v>1683</v>
      </c>
      <c r="F157" t="s">
        <v>437</v>
      </c>
      <c r="G157" t="s">
        <v>10</v>
      </c>
      <c r="H157" t="s">
        <v>37</v>
      </c>
      <c r="I157"/>
      <c r="J157" t="s">
        <v>13</v>
      </c>
      <c r="K157">
        <v>250</v>
      </c>
    </row>
    <row r="158" spans="1:11" x14ac:dyDescent="0.15">
      <c r="A158">
        <v>31959630</v>
      </c>
      <c r="B158">
        <f>YEAR(Table1[[#This Row],[Posting_Date]])</f>
        <v>2019</v>
      </c>
      <c r="C158" t="str">
        <f>TEXT(Table1[[#This Row],[Posting_Date]],"mmm")</f>
        <v>May</v>
      </c>
      <c r="D158" t="s">
        <v>807</v>
      </c>
      <c r="E158" t="s">
        <v>1699</v>
      </c>
      <c r="F158" t="s">
        <v>808</v>
      </c>
      <c r="G158" t="s">
        <v>62</v>
      </c>
      <c r="H158" t="s">
        <v>37</v>
      </c>
      <c r="I158"/>
      <c r="J158" t="s">
        <v>63</v>
      </c>
      <c r="K158">
        <v>250</v>
      </c>
    </row>
    <row r="159" spans="1:11" x14ac:dyDescent="0.15">
      <c r="A159">
        <v>54365749</v>
      </c>
      <c r="B159">
        <f>YEAR(Table1[[#This Row],[Posting_Date]])</f>
        <v>2019</v>
      </c>
      <c r="C159" t="str">
        <f>TEXT(Table1[[#This Row],[Posting_Date]],"mmm")</f>
        <v>May</v>
      </c>
      <c r="D159" t="s">
        <v>1340</v>
      </c>
      <c r="E159" t="s">
        <v>1700</v>
      </c>
      <c r="F159" t="s">
        <v>1358</v>
      </c>
      <c r="G159" t="s">
        <v>44</v>
      </c>
      <c r="H159" t="s">
        <v>37</v>
      </c>
      <c r="I159"/>
      <c r="J159" t="s">
        <v>18</v>
      </c>
      <c r="K159">
        <v>250</v>
      </c>
    </row>
    <row r="160" spans="1:11" x14ac:dyDescent="0.15">
      <c r="A160">
        <v>55109531</v>
      </c>
      <c r="B160">
        <f>YEAR(Table1[[#This Row],[Posting_Date]])</f>
        <v>2019</v>
      </c>
      <c r="C160" t="str">
        <f>TEXT(Table1[[#This Row],[Posting_Date]],"mmm")</f>
        <v>May</v>
      </c>
      <c r="D160" t="s">
        <v>1340</v>
      </c>
      <c r="E160" t="s">
        <v>1600</v>
      </c>
      <c r="F160" t="s">
        <v>1341</v>
      </c>
      <c r="G160" t="s">
        <v>10</v>
      </c>
      <c r="H160" t="s">
        <v>49</v>
      </c>
      <c r="I160"/>
      <c r="J160" t="s">
        <v>13</v>
      </c>
      <c r="K160">
        <v>165.46</v>
      </c>
    </row>
    <row r="161" spans="1:11" x14ac:dyDescent="0.15">
      <c r="A161">
        <v>50844770</v>
      </c>
      <c r="B161">
        <f>YEAR(Table1[[#This Row],[Posting_Date]])</f>
        <v>2019</v>
      </c>
      <c r="C161" t="str">
        <f>TEXT(Table1[[#This Row],[Posting_Date]],"mmm")</f>
        <v>May</v>
      </c>
      <c r="D161" t="s">
        <v>1365</v>
      </c>
      <c r="E161" t="s">
        <v>1767</v>
      </c>
      <c r="F161" t="s">
        <v>1366</v>
      </c>
      <c r="G161" t="s">
        <v>10</v>
      </c>
      <c r="H161" t="s">
        <v>12</v>
      </c>
      <c r="I161" t="s">
        <v>11</v>
      </c>
      <c r="J161" t="s">
        <v>13</v>
      </c>
      <c r="K161">
        <v>2996.39</v>
      </c>
    </row>
    <row r="162" spans="1:11" x14ac:dyDescent="0.15">
      <c r="A162">
        <v>84180896</v>
      </c>
      <c r="B162">
        <f>YEAR(Table1[[#This Row],[Posting_Date]])</f>
        <v>2019</v>
      </c>
      <c r="C162" t="str">
        <f>TEXT(Table1[[#This Row],[Posting_Date]],"mmm")</f>
        <v>May</v>
      </c>
      <c r="D162" t="s">
        <v>525</v>
      </c>
      <c r="E162" t="s">
        <v>1723</v>
      </c>
      <c r="F162" t="s">
        <v>1562</v>
      </c>
      <c r="G162" t="s">
        <v>21</v>
      </c>
      <c r="H162" t="s">
        <v>37</v>
      </c>
      <c r="I162"/>
      <c r="J162" t="s">
        <v>31</v>
      </c>
      <c r="K162">
        <v>500</v>
      </c>
    </row>
    <row r="163" spans="1:11" x14ac:dyDescent="0.15">
      <c r="A163">
        <v>93860143</v>
      </c>
      <c r="B163">
        <f>YEAR(Table1[[#This Row],[Posting_Date]])</f>
        <v>2019</v>
      </c>
      <c r="C163" t="str">
        <f>TEXT(Table1[[#This Row],[Posting_Date]],"mmm")</f>
        <v>May</v>
      </c>
      <c r="D163" t="s">
        <v>525</v>
      </c>
      <c r="E163" t="s">
        <v>1767</v>
      </c>
      <c r="F163" t="s">
        <v>526</v>
      </c>
      <c r="G163" t="s">
        <v>21</v>
      </c>
      <c r="H163" t="s">
        <v>49</v>
      </c>
      <c r="I163"/>
      <c r="J163" t="s">
        <v>31</v>
      </c>
      <c r="K163">
        <v>1360.02</v>
      </c>
    </row>
    <row r="164" spans="1:11" x14ac:dyDescent="0.15">
      <c r="A164">
        <v>40664619</v>
      </c>
      <c r="B164">
        <f>YEAR(Table1[[#This Row],[Posting_Date]])</f>
        <v>2019</v>
      </c>
      <c r="C164" t="str">
        <f>TEXT(Table1[[#This Row],[Posting_Date]],"mmm")</f>
        <v>May</v>
      </c>
      <c r="D164" t="s">
        <v>1008</v>
      </c>
      <c r="E164" t="s">
        <v>1701</v>
      </c>
      <c r="F164" t="s">
        <v>1317</v>
      </c>
      <c r="G164" t="s">
        <v>26</v>
      </c>
      <c r="H164" t="s">
        <v>37</v>
      </c>
      <c r="I164"/>
      <c r="J164" t="s">
        <v>27</v>
      </c>
      <c r="K164">
        <v>250</v>
      </c>
    </row>
    <row r="165" spans="1:11" x14ac:dyDescent="0.15">
      <c r="A165">
        <v>14169298</v>
      </c>
      <c r="B165">
        <f>YEAR(Table1[[#This Row],[Posting_Date]])</f>
        <v>2019</v>
      </c>
      <c r="C165" t="str">
        <f>TEXT(Table1[[#This Row],[Posting_Date]],"mmm")</f>
        <v>May</v>
      </c>
      <c r="D165" t="s">
        <v>1008</v>
      </c>
      <c r="E165" t="s">
        <v>1766</v>
      </c>
      <c r="F165" t="s">
        <v>1009</v>
      </c>
      <c r="G165" t="s">
        <v>83</v>
      </c>
      <c r="H165" t="s">
        <v>49</v>
      </c>
      <c r="I165"/>
      <c r="J165" t="s">
        <v>84</v>
      </c>
      <c r="K165">
        <v>23.32</v>
      </c>
    </row>
    <row r="166" spans="1:11" x14ac:dyDescent="0.15">
      <c r="A166">
        <v>64364732</v>
      </c>
      <c r="B166">
        <f>YEAR(Table1[[#This Row],[Posting_Date]])</f>
        <v>2019</v>
      </c>
      <c r="C166" t="str">
        <f>TEXT(Table1[[#This Row],[Posting_Date]],"mmm")</f>
        <v>May</v>
      </c>
      <c r="D166" t="s">
        <v>268</v>
      </c>
      <c r="E166" t="s">
        <v>1621</v>
      </c>
      <c r="F166" t="s">
        <v>269</v>
      </c>
      <c r="G166" t="s">
        <v>30</v>
      </c>
      <c r="H166" t="s">
        <v>12</v>
      </c>
      <c r="I166" t="s">
        <v>22</v>
      </c>
      <c r="J166" t="s">
        <v>31</v>
      </c>
      <c r="K166">
        <v>978.3</v>
      </c>
    </row>
    <row r="167" spans="1:11" x14ac:dyDescent="0.15">
      <c r="A167">
        <v>73808376</v>
      </c>
      <c r="B167">
        <f>YEAR(Table1[[#This Row],[Posting_Date]])</f>
        <v>2019</v>
      </c>
      <c r="C167" t="str">
        <f>TEXT(Table1[[#This Row],[Posting_Date]],"mmm")</f>
        <v>May</v>
      </c>
      <c r="D167" t="s">
        <v>1100</v>
      </c>
      <c r="E167" t="s">
        <v>1611</v>
      </c>
      <c r="F167" t="s">
        <v>1101</v>
      </c>
      <c r="G167" t="s">
        <v>62</v>
      </c>
      <c r="H167" t="s">
        <v>49</v>
      </c>
      <c r="I167"/>
      <c r="J167" t="s">
        <v>63</v>
      </c>
      <c r="K167">
        <v>480.2</v>
      </c>
    </row>
    <row r="168" spans="1:11" x14ac:dyDescent="0.15">
      <c r="A168">
        <v>26197039</v>
      </c>
      <c r="B168">
        <f>YEAR(Table1[[#This Row],[Posting_Date]])</f>
        <v>2019</v>
      </c>
      <c r="C168" t="str">
        <f>TEXT(Table1[[#This Row],[Posting_Date]],"mmm")</f>
        <v>May</v>
      </c>
      <c r="D168" t="s">
        <v>40</v>
      </c>
      <c r="E168" t="s">
        <v>1611</v>
      </c>
      <c r="F168" t="s">
        <v>1140</v>
      </c>
      <c r="G168" t="s">
        <v>44</v>
      </c>
      <c r="H168" t="s">
        <v>12</v>
      </c>
      <c r="I168" t="s">
        <v>17</v>
      </c>
      <c r="J168" t="s">
        <v>18</v>
      </c>
      <c r="K168">
        <v>404.48</v>
      </c>
    </row>
    <row r="169" spans="1:11" x14ac:dyDescent="0.15">
      <c r="A169">
        <v>61592573</v>
      </c>
      <c r="B169">
        <f>YEAR(Table1[[#This Row],[Posting_Date]])</f>
        <v>2019</v>
      </c>
      <c r="C169" t="str">
        <f>TEXT(Table1[[#This Row],[Posting_Date]],"mmm")</f>
        <v>May</v>
      </c>
      <c r="D169" t="s">
        <v>40</v>
      </c>
      <c r="E169" t="s">
        <v>1766</v>
      </c>
      <c r="F169" t="s">
        <v>41</v>
      </c>
      <c r="G169" t="s">
        <v>26</v>
      </c>
      <c r="H169" t="s">
        <v>49</v>
      </c>
      <c r="I169"/>
      <c r="J169" t="s">
        <v>27</v>
      </c>
      <c r="K169">
        <v>324.08</v>
      </c>
    </row>
    <row r="170" spans="1:11" x14ac:dyDescent="0.15">
      <c r="A170">
        <v>30788842</v>
      </c>
      <c r="B170">
        <f>YEAR(Table1[[#This Row],[Posting_Date]])</f>
        <v>2019</v>
      </c>
      <c r="C170" t="str">
        <f>TEXT(Table1[[#This Row],[Posting_Date]],"mmm")</f>
        <v>May</v>
      </c>
      <c r="D170" t="s">
        <v>994</v>
      </c>
      <c r="E170" t="s">
        <v>1767</v>
      </c>
      <c r="F170" t="s">
        <v>995</v>
      </c>
      <c r="G170" t="s">
        <v>44</v>
      </c>
      <c r="H170" t="s">
        <v>49</v>
      </c>
      <c r="I170"/>
      <c r="J170" t="s">
        <v>18</v>
      </c>
      <c r="K170">
        <v>2243.5300000000002</v>
      </c>
    </row>
    <row r="171" spans="1:11" x14ac:dyDescent="0.15">
      <c r="A171">
        <v>17049276</v>
      </c>
      <c r="B171">
        <f>YEAR(Table1[[#This Row],[Posting_Date]])</f>
        <v>2019</v>
      </c>
      <c r="C171" t="str">
        <f>TEXT(Table1[[#This Row],[Posting_Date]],"mmm")</f>
        <v>May</v>
      </c>
      <c r="D171" t="s">
        <v>1563</v>
      </c>
      <c r="E171" t="s">
        <v>1625</v>
      </c>
      <c r="F171" t="s">
        <v>1564</v>
      </c>
      <c r="G171" t="s">
        <v>83</v>
      </c>
      <c r="H171" t="s">
        <v>49</v>
      </c>
      <c r="I171"/>
      <c r="J171" t="s">
        <v>84</v>
      </c>
      <c r="K171">
        <v>4560.8999999999996</v>
      </c>
    </row>
    <row r="172" spans="1:11" x14ac:dyDescent="0.15">
      <c r="A172">
        <v>69131826</v>
      </c>
      <c r="B172">
        <f>YEAR(Table1[[#This Row],[Posting_Date]])</f>
        <v>2019</v>
      </c>
      <c r="C172" t="str">
        <f>TEXT(Table1[[#This Row],[Posting_Date]],"mmm")</f>
        <v>May</v>
      </c>
      <c r="D172" t="s">
        <v>167</v>
      </c>
      <c r="E172" t="s">
        <v>1748</v>
      </c>
      <c r="F172" t="s">
        <v>168</v>
      </c>
      <c r="G172" t="s">
        <v>26</v>
      </c>
      <c r="H172" t="s">
        <v>37</v>
      </c>
      <c r="I172"/>
      <c r="J172" t="s">
        <v>27</v>
      </c>
      <c r="K172">
        <v>1000</v>
      </c>
    </row>
    <row r="173" spans="1:11" x14ac:dyDescent="0.15">
      <c r="A173">
        <v>53286163</v>
      </c>
      <c r="B173">
        <f>YEAR(Table1[[#This Row],[Posting_Date]])</f>
        <v>2019</v>
      </c>
      <c r="C173" t="str">
        <f>TEXT(Table1[[#This Row],[Posting_Date]],"mmm")</f>
        <v>May</v>
      </c>
      <c r="D173" t="s">
        <v>28</v>
      </c>
      <c r="E173" t="s">
        <v>1618</v>
      </c>
      <c r="F173" t="s">
        <v>532</v>
      </c>
      <c r="G173" t="s">
        <v>30</v>
      </c>
      <c r="H173" t="s">
        <v>12</v>
      </c>
      <c r="I173" t="s">
        <v>17</v>
      </c>
      <c r="J173" t="s">
        <v>31</v>
      </c>
      <c r="K173">
        <v>4728.2</v>
      </c>
    </row>
    <row r="174" spans="1:11" x14ac:dyDescent="0.15">
      <c r="A174">
        <v>10607113</v>
      </c>
      <c r="B174">
        <f>YEAR(Table1[[#This Row],[Posting_Date]])</f>
        <v>2019</v>
      </c>
      <c r="C174" t="str">
        <f>TEXT(Table1[[#This Row],[Posting_Date]],"mmm")</f>
        <v>May</v>
      </c>
      <c r="D174" t="s">
        <v>28</v>
      </c>
      <c r="E174" t="s">
        <v>1766</v>
      </c>
      <c r="F174" t="s">
        <v>537</v>
      </c>
      <c r="G174" t="s">
        <v>44</v>
      </c>
      <c r="H174" t="s">
        <v>12</v>
      </c>
      <c r="I174" t="s">
        <v>11</v>
      </c>
      <c r="J174" t="s">
        <v>18</v>
      </c>
      <c r="K174">
        <v>695.8</v>
      </c>
    </row>
    <row r="175" spans="1:11" x14ac:dyDescent="0.15">
      <c r="A175">
        <v>98747946</v>
      </c>
      <c r="B175">
        <f>YEAR(Table1[[#This Row],[Posting_Date]])</f>
        <v>2019</v>
      </c>
      <c r="C175" t="str">
        <f>TEXT(Table1[[#This Row],[Posting_Date]],"mmm")</f>
        <v>May</v>
      </c>
      <c r="D175" t="s">
        <v>28</v>
      </c>
      <c r="E175" t="s">
        <v>1767</v>
      </c>
      <c r="F175" t="s">
        <v>29</v>
      </c>
      <c r="G175" t="s">
        <v>30</v>
      </c>
      <c r="H175" t="s">
        <v>12</v>
      </c>
      <c r="I175" t="s">
        <v>17</v>
      </c>
      <c r="J175" t="s">
        <v>31</v>
      </c>
      <c r="K175">
        <v>1570.29</v>
      </c>
    </row>
    <row r="176" spans="1:11" x14ac:dyDescent="0.15">
      <c r="A176">
        <v>42634999</v>
      </c>
      <c r="B176">
        <f>YEAR(Table1[[#This Row],[Posting_Date]])</f>
        <v>2019</v>
      </c>
      <c r="C176" t="str">
        <f>TEXT(Table1[[#This Row],[Posting_Date]],"mmm")</f>
        <v>May</v>
      </c>
      <c r="D176" t="s">
        <v>89</v>
      </c>
      <c r="E176" t="s">
        <v>1621</v>
      </c>
      <c r="F176" t="s">
        <v>1131</v>
      </c>
      <c r="G176" t="s">
        <v>44</v>
      </c>
      <c r="H176" t="s">
        <v>49</v>
      </c>
      <c r="I176"/>
      <c r="J176" t="s">
        <v>18</v>
      </c>
      <c r="K176">
        <v>2845.14</v>
      </c>
    </row>
    <row r="177" spans="1:11" x14ac:dyDescent="0.15">
      <c r="A177">
        <v>18871289</v>
      </c>
      <c r="B177">
        <f>YEAR(Table1[[#This Row],[Posting_Date]])</f>
        <v>2019</v>
      </c>
      <c r="C177" t="str">
        <f>TEXT(Table1[[#This Row],[Posting_Date]],"mmm")</f>
        <v>May</v>
      </c>
      <c r="D177" t="s">
        <v>89</v>
      </c>
      <c r="E177" t="s">
        <v>1586</v>
      </c>
      <c r="F177" t="s">
        <v>90</v>
      </c>
      <c r="G177" t="s">
        <v>30</v>
      </c>
      <c r="H177" t="s">
        <v>49</v>
      </c>
      <c r="I177"/>
      <c r="J177" t="s">
        <v>31</v>
      </c>
      <c r="K177">
        <v>22.78</v>
      </c>
    </row>
    <row r="178" spans="1:11" x14ac:dyDescent="0.15">
      <c r="A178">
        <v>54638945</v>
      </c>
      <c r="B178">
        <f>YEAR(Table1[[#This Row],[Posting_Date]])</f>
        <v>2019</v>
      </c>
      <c r="C178" t="str">
        <f>TEXT(Table1[[#This Row],[Posting_Date]],"mmm")</f>
        <v>May</v>
      </c>
      <c r="D178" t="s">
        <v>216</v>
      </c>
      <c r="E178" t="s">
        <v>1621</v>
      </c>
      <c r="F178" t="s">
        <v>217</v>
      </c>
      <c r="G178" t="s">
        <v>21</v>
      </c>
      <c r="H178" t="s">
        <v>12</v>
      </c>
      <c r="I178" t="s">
        <v>11</v>
      </c>
      <c r="J178" t="s">
        <v>31</v>
      </c>
      <c r="K178">
        <v>4600.59</v>
      </c>
    </row>
    <row r="179" spans="1:11" x14ac:dyDescent="0.15">
      <c r="A179">
        <v>34680063</v>
      </c>
      <c r="B179">
        <f>YEAR(Table1[[#This Row],[Posting_Date]])</f>
        <v>2019</v>
      </c>
      <c r="C179" t="str">
        <f>TEXT(Table1[[#This Row],[Posting_Date]],"mmm")</f>
        <v>May</v>
      </c>
      <c r="D179" t="s">
        <v>216</v>
      </c>
      <c r="E179" t="s">
        <v>1749</v>
      </c>
      <c r="F179" t="s">
        <v>351</v>
      </c>
      <c r="G179" t="s">
        <v>44</v>
      </c>
      <c r="H179" t="s">
        <v>37</v>
      </c>
      <c r="I179"/>
      <c r="J179" t="s">
        <v>18</v>
      </c>
      <c r="K179">
        <v>1000</v>
      </c>
    </row>
    <row r="180" spans="1:11" x14ac:dyDescent="0.15">
      <c r="A180">
        <v>10631724</v>
      </c>
      <c r="B180">
        <f>YEAR(Table1[[#This Row],[Posting_Date]])</f>
        <v>2019</v>
      </c>
      <c r="C180" t="str">
        <f>TEXT(Table1[[#This Row],[Posting_Date]],"mmm")</f>
        <v>May</v>
      </c>
      <c r="D180" t="s">
        <v>412</v>
      </c>
      <c r="E180" t="s">
        <v>1684</v>
      </c>
      <c r="F180" t="s">
        <v>1147</v>
      </c>
      <c r="G180" t="s">
        <v>16</v>
      </c>
      <c r="H180" t="s">
        <v>37</v>
      </c>
      <c r="I180"/>
      <c r="J180" t="s">
        <v>18</v>
      </c>
      <c r="K180">
        <v>250</v>
      </c>
    </row>
    <row r="181" spans="1:11" x14ac:dyDescent="0.15">
      <c r="A181">
        <v>19282480</v>
      </c>
      <c r="B181">
        <f>YEAR(Table1[[#This Row],[Posting_Date]])</f>
        <v>2019</v>
      </c>
      <c r="C181" t="str">
        <f>TEXT(Table1[[#This Row],[Posting_Date]],"mmm")</f>
        <v>May</v>
      </c>
      <c r="D181" t="s">
        <v>412</v>
      </c>
      <c r="E181" t="s">
        <v>1621</v>
      </c>
      <c r="F181" t="s">
        <v>1329</v>
      </c>
      <c r="G181" t="s">
        <v>62</v>
      </c>
      <c r="H181" t="s">
        <v>49</v>
      </c>
      <c r="I181"/>
      <c r="J181" t="s">
        <v>63</v>
      </c>
      <c r="K181">
        <v>2798.41</v>
      </c>
    </row>
    <row r="182" spans="1:11" x14ac:dyDescent="0.15">
      <c r="A182">
        <v>87769325</v>
      </c>
      <c r="B182">
        <f>YEAR(Table1[[#This Row],[Posting_Date]])</f>
        <v>2019</v>
      </c>
      <c r="C182" t="str">
        <f>TEXT(Table1[[#This Row],[Posting_Date]],"mmm")</f>
        <v>May</v>
      </c>
      <c r="D182" t="s">
        <v>412</v>
      </c>
      <c r="E182" t="s">
        <v>1603</v>
      </c>
      <c r="F182" t="s">
        <v>1417</v>
      </c>
      <c r="G182" t="s">
        <v>10</v>
      </c>
      <c r="H182" t="s">
        <v>49</v>
      </c>
      <c r="I182"/>
      <c r="J182" t="s">
        <v>13</v>
      </c>
      <c r="K182">
        <v>179.86</v>
      </c>
    </row>
    <row r="183" spans="1:11" x14ac:dyDescent="0.15">
      <c r="A183">
        <v>35798271</v>
      </c>
      <c r="B183">
        <f>YEAR(Table1[[#This Row],[Posting_Date]])</f>
        <v>2019</v>
      </c>
      <c r="C183" t="str">
        <f>TEXT(Table1[[#This Row],[Posting_Date]],"mmm")</f>
        <v>May</v>
      </c>
      <c r="D183" t="s">
        <v>412</v>
      </c>
      <c r="E183" t="s">
        <v>1771</v>
      </c>
      <c r="F183" t="s">
        <v>413</v>
      </c>
      <c r="G183" t="s">
        <v>44</v>
      </c>
      <c r="H183" t="s">
        <v>1765</v>
      </c>
      <c r="I183"/>
      <c r="J183" t="s">
        <v>18</v>
      </c>
      <c r="K183">
        <v>189.71</v>
      </c>
    </row>
    <row r="184" spans="1:11" x14ac:dyDescent="0.15">
      <c r="A184">
        <v>61735697</v>
      </c>
      <c r="B184">
        <f>YEAR(Table1[[#This Row],[Posting_Date]])</f>
        <v>2019</v>
      </c>
      <c r="C184" t="str">
        <f>TEXT(Table1[[#This Row],[Posting_Date]],"mmm")</f>
        <v>May</v>
      </c>
      <c r="D184" t="s">
        <v>161</v>
      </c>
      <c r="E184" t="s">
        <v>1724</v>
      </c>
      <c r="F184" t="s">
        <v>1539</v>
      </c>
      <c r="G184" t="s">
        <v>62</v>
      </c>
      <c r="H184" t="s">
        <v>37</v>
      </c>
      <c r="I184"/>
      <c r="J184" t="s">
        <v>63</v>
      </c>
      <c r="K184">
        <v>500</v>
      </c>
    </row>
    <row r="185" spans="1:11" x14ac:dyDescent="0.15">
      <c r="A185">
        <v>49912829</v>
      </c>
      <c r="B185">
        <f>YEAR(Table1[[#This Row],[Posting_Date]])</f>
        <v>2019</v>
      </c>
      <c r="C185" t="str">
        <f>TEXT(Table1[[#This Row],[Posting_Date]],"mmm")</f>
        <v>May</v>
      </c>
      <c r="D185" t="s">
        <v>161</v>
      </c>
      <c r="E185" t="s">
        <v>1766</v>
      </c>
      <c r="F185" t="s">
        <v>1574</v>
      </c>
      <c r="G185" t="s">
        <v>16</v>
      </c>
      <c r="H185" t="s">
        <v>49</v>
      </c>
      <c r="I185"/>
      <c r="J185" t="s">
        <v>18</v>
      </c>
      <c r="K185">
        <v>131.66</v>
      </c>
    </row>
    <row r="186" spans="1:11" x14ac:dyDescent="0.15">
      <c r="A186">
        <v>73114140</v>
      </c>
      <c r="B186">
        <f>YEAR(Table1[[#This Row],[Posting_Date]])</f>
        <v>2019</v>
      </c>
      <c r="C186" t="str">
        <f>TEXT(Table1[[#This Row],[Posting_Date]],"mmm")</f>
        <v>May</v>
      </c>
      <c r="D186" t="s">
        <v>161</v>
      </c>
      <c r="E186" t="s">
        <v>1618</v>
      </c>
      <c r="F186" t="s">
        <v>162</v>
      </c>
      <c r="G186" t="s">
        <v>62</v>
      </c>
      <c r="H186" t="s">
        <v>49</v>
      </c>
      <c r="I186"/>
      <c r="J186" t="s">
        <v>63</v>
      </c>
      <c r="K186">
        <v>590.6</v>
      </c>
    </row>
    <row r="187" spans="1:11" x14ac:dyDescent="0.15">
      <c r="A187">
        <v>76039858</v>
      </c>
      <c r="B187">
        <f>YEAR(Table1[[#This Row],[Posting_Date]])</f>
        <v>2019</v>
      </c>
      <c r="C187" t="str">
        <f>TEXT(Table1[[#This Row],[Posting_Date]],"mmm")</f>
        <v>May</v>
      </c>
      <c r="D187" t="s">
        <v>580</v>
      </c>
      <c r="E187" t="s">
        <v>1667</v>
      </c>
      <c r="F187" t="s">
        <v>1209</v>
      </c>
      <c r="G187" t="s">
        <v>62</v>
      </c>
      <c r="H187" t="s">
        <v>37</v>
      </c>
      <c r="I187"/>
      <c r="J187" t="s">
        <v>63</v>
      </c>
      <c r="K187">
        <v>250</v>
      </c>
    </row>
    <row r="188" spans="1:11" x14ac:dyDescent="0.15">
      <c r="A188">
        <v>15812758</v>
      </c>
      <c r="B188">
        <f>YEAR(Table1[[#This Row],[Posting_Date]])</f>
        <v>2019</v>
      </c>
      <c r="C188" t="str">
        <f>TEXT(Table1[[#This Row],[Posting_Date]],"mmm")</f>
        <v>May</v>
      </c>
      <c r="D188" t="s">
        <v>580</v>
      </c>
      <c r="E188" t="s">
        <v>1766</v>
      </c>
      <c r="F188" t="s">
        <v>615</v>
      </c>
      <c r="G188" t="s">
        <v>26</v>
      </c>
      <c r="H188" t="s">
        <v>49</v>
      </c>
      <c r="I188"/>
      <c r="J188" t="s">
        <v>27</v>
      </c>
      <c r="K188">
        <v>55.08</v>
      </c>
    </row>
    <row r="189" spans="1:11" x14ac:dyDescent="0.15">
      <c r="A189">
        <v>7499347</v>
      </c>
      <c r="B189">
        <f>YEAR(Table1[[#This Row],[Posting_Date]])</f>
        <v>2019</v>
      </c>
      <c r="C189" t="str">
        <f>TEXT(Table1[[#This Row],[Posting_Date]],"mmm")</f>
        <v>May</v>
      </c>
      <c r="D189" t="s">
        <v>580</v>
      </c>
      <c r="E189" t="s">
        <v>1618</v>
      </c>
      <c r="F189" t="s">
        <v>581</v>
      </c>
      <c r="G189" t="s">
        <v>30</v>
      </c>
      <c r="H189" t="s">
        <v>49</v>
      </c>
      <c r="I189"/>
      <c r="J189" t="s">
        <v>31</v>
      </c>
      <c r="K189">
        <v>524.19000000000005</v>
      </c>
    </row>
    <row r="190" spans="1:11" x14ac:dyDescent="0.15">
      <c r="A190">
        <v>67301565</v>
      </c>
      <c r="B190">
        <f>YEAR(Table1[[#This Row],[Posting_Date]])</f>
        <v>2019</v>
      </c>
      <c r="C190" t="str">
        <f>TEXT(Table1[[#This Row],[Posting_Date]],"mmm")</f>
        <v>May</v>
      </c>
      <c r="D190" t="s">
        <v>272</v>
      </c>
      <c r="E190" t="s">
        <v>1648</v>
      </c>
      <c r="F190" t="s">
        <v>1027</v>
      </c>
      <c r="G190" t="s">
        <v>44</v>
      </c>
      <c r="H190" t="s">
        <v>12</v>
      </c>
      <c r="I190" t="s">
        <v>17</v>
      </c>
      <c r="J190" t="s">
        <v>18</v>
      </c>
      <c r="K190">
        <v>1584.87</v>
      </c>
    </row>
    <row r="191" spans="1:11" x14ac:dyDescent="0.15">
      <c r="A191">
        <v>85987454</v>
      </c>
      <c r="B191">
        <f>YEAR(Table1[[#This Row],[Posting_Date]])</f>
        <v>2019</v>
      </c>
      <c r="C191" t="str">
        <f>TEXT(Table1[[#This Row],[Posting_Date]],"mmm")</f>
        <v>May</v>
      </c>
      <c r="D191" t="s">
        <v>272</v>
      </c>
      <c r="E191" t="s">
        <v>1750</v>
      </c>
      <c r="F191" t="s">
        <v>1432</v>
      </c>
      <c r="G191" t="s">
        <v>83</v>
      </c>
      <c r="H191" t="s">
        <v>37</v>
      </c>
      <c r="I191"/>
      <c r="J191" t="s">
        <v>84</v>
      </c>
      <c r="K191">
        <v>1000</v>
      </c>
    </row>
    <row r="192" spans="1:11" x14ac:dyDescent="0.15">
      <c r="A192">
        <v>71192466</v>
      </c>
      <c r="B192">
        <f>YEAR(Table1[[#This Row],[Posting_Date]])</f>
        <v>2019</v>
      </c>
      <c r="C192" t="str">
        <f>TEXT(Table1[[#This Row],[Posting_Date]],"mmm")</f>
        <v>May</v>
      </c>
      <c r="D192" t="s">
        <v>272</v>
      </c>
      <c r="E192" t="s">
        <v>1643</v>
      </c>
      <c r="F192" t="s">
        <v>1465</v>
      </c>
      <c r="G192" t="s">
        <v>44</v>
      </c>
      <c r="H192" t="s">
        <v>49</v>
      </c>
      <c r="I192"/>
      <c r="J192" t="s">
        <v>18</v>
      </c>
      <c r="K192">
        <v>246.03</v>
      </c>
    </row>
    <row r="193" spans="1:11" x14ac:dyDescent="0.15">
      <c r="A193">
        <v>38529715</v>
      </c>
      <c r="B193">
        <f>YEAR(Table1[[#This Row],[Posting_Date]])</f>
        <v>2019</v>
      </c>
      <c r="C193" t="str">
        <f>TEXT(Table1[[#This Row],[Posting_Date]],"mmm")</f>
        <v>May</v>
      </c>
      <c r="D193" t="s">
        <v>272</v>
      </c>
      <c r="E193" t="s">
        <v>1618</v>
      </c>
      <c r="F193" t="s">
        <v>273</v>
      </c>
      <c r="G193" t="s">
        <v>83</v>
      </c>
      <c r="H193" t="s">
        <v>49</v>
      </c>
      <c r="I193"/>
      <c r="J193" t="s">
        <v>84</v>
      </c>
      <c r="K193">
        <v>275.02</v>
      </c>
    </row>
    <row r="194" spans="1:11" x14ac:dyDescent="0.15">
      <c r="A194">
        <v>71514458</v>
      </c>
      <c r="B194">
        <f>YEAR(Table1[[#This Row],[Posting_Date]])</f>
        <v>2019</v>
      </c>
      <c r="C194" t="str">
        <f>TEXT(Table1[[#This Row],[Posting_Date]],"mmm")</f>
        <v>Jun</v>
      </c>
      <c r="D194" t="s">
        <v>1394</v>
      </c>
      <c r="E194" t="s">
        <v>1611</v>
      </c>
      <c r="F194" t="s">
        <v>1395</v>
      </c>
      <c r="G194" t="s">
        <v>26</v>
      </c>
      <c r="H194" t="s">
        <v>12</v>
      </c>
      <c r="I194" t="s">
        <v>17</v>
      </c>
      <c r="J194" t="s">
        <v>27</v>
      </c>
      <c r="K194">
        <v>1783.77</v>
      </c>
    </row>
    <row r="195" spans="1:11" x14ac:dyDescent="0.15">
      <c r="A195">
        <v>58574920</v>
      </c>
      <c r="B195">
        <f>YEAR(Table1[[#This Row],[Posting_Date]])</f>
        <v>2019</v>
      </c>
      <c r="C195" t="str">
        <f>TEXT(Table1[[#This Row],[Posting_Date]],"mmm")</f>
        <v>Jun</v>
      </c>
      <c r="D195" t="s">
        <v>631</v>
      </c>
      <c r="E195" t="s">
        <v>1766</v>
      </c>
      <c r="F195" t="s">
        <v>632</v>
      </c>
      <c r="G195" t="s">
        <v>16</v>
      </c>
      <c r="H195" t="s">
        <v>12</v>
      </c>
      <c r="I195" t="s">
        <v>22</v>
      </c>
      <c r="J195" t="s">
        <v>18</v>
      </c>
      <c r="K195">
        <v>246.61</v>
      </c>
    </row>
    <row r="196" spans="1:11" x14ac:dyDescent="0.15">
      <c r="A196">
        <v>86683123</v>
      </c>
      <c r="B196">
        <f>YEAR(Table1[[#This Row],[Posting_Date]])</f>
        <v>2019</v>
      </c>
      <c r="C196" t="str">
        <f>TEXT(Table1[[#This Row],[Posting_Date]],"mmm")</f>
        <v>Jun</v>
      </c>
      <c r="D196" t="s">
        <v>631</v>
      </c>
      <c r="E196" t="s">
        <v>1618</v>
      </c>
      <c r="F196" t="s">
        <v>1054</v>
      </c>
      <c r="G196" t="s">
        <v>30</v>
      </c>
      <c r="H196" t="s">
        <v>49</v>
      </c>
      <c r="I196"/>
      <c r="J196" t="s">
        <v>31</v>
      </c>
      <c r="K196">
        <v>1407.48</v>
      </c>
    </row>
    <row r="197" spans="1:11" x14ac:dyDescent="0.15">
      <c r="A197">
        <v>65589322</v>
      </c>
      <c r="B197">
        <f>YEAR(Table1[[#This Row],[Posting_Date]])</f>
        <v>2019</v>
      </c>
      <c r="C197" t="str">
        <f>TEXT(Table1[[#This Row],[Posting_Date]],"mmm")</f>
        <v>Jun</v>
      </c>
      <c r="D197" t="s">
        <v>631</v>
      </c>
      <c r="E197" t="s">
        <v>1621</v>
      </c>
      <c r="F197" t="s">
        <v>1379</v>
      </c>
      <c r="G197" t="s">
        <v>30</v>
      </c>
      <c r="H197" t="s">
        <v>49</v>
      </c>
      <c r="I197"/>
      <c r="J197" t="s">
        <v>31</v>
      </c>
      <c r="K197">
        <v>3823.51</v>
      </c>
    </row>
    <row r="198" spans="1:11" x14ac:dyDescent="0.15">
      <c r="A198">
        <v>3159520</v>
      </c>
      <c r="B198">
        <f>YEAR(Table1[[#This Row],[Posting_Date]])</f>
        <v>2019</v>
      </c>
      <c r="C198" t="str">
        <f>TEXT(Table1[[#This Row],[Posting_Date]],"mmm")</f>
        <v>Jun</v>
      </c>
      <c r="D198" t="s">
        <v>1183</v>
      </c>
      <c r="E198" t="s">
        <v>1767</v>
      </c>
      <c r="F198" t="s">
        <v>1184</v>
      </c>
      <c r="G198" t="s">
        <v>26</v>
      </c>
      <c r="H198" t="s">
        <v>49</v>
      </c>
      <c r="I198"/>
      <c r="J198" t="s">
        <v>27</v>
      </c>
      <c r="K198">
        <v>1843.71</v>
      </c>
    </row>
    <row r="199" spans="1:11" x14ac:dyDescent="0.15">
      <c r="A199">
        <v>56706626</v>
      </c>
      <c r="B199">
        <f>YEAR(Table1[[#This Row],[Posting_Date]])</f>
        <v>2019</v>
      </c>
      <c r="C199" t="str">
        <f>TEXT(Table1[[#This Row],[Posting_Date]],"mmm")</f>
        <v>Jun</v>
      </c>
      <c r="D199" t="s">
        <v>542</v>
      </c>
      <c r="E199" t="s">
        <v>1767</v>
      </c>
      <c r="F199" t="s">
        <v>1362</v>
      </c>
      <c r="G199" t="s">
        <v>21</v>
      </c>
      <c r="H199" t="s">
        <v>49</v>
      </c>
      <c r="I199"/>
      <c r="J199" t="s">
        <v>31</v>
      </c>
      <c r="K199">
        <v>4866.8599999999997</v>
      </c>
    </row>
    <row r="200" spans="1:11" x14ac:dyDescent="0.15">
      <c r="A200">
        <v>34500790</v>
      </c>
      <c r="B200">
        <f>YEAR(Table1[[#This Row],[Posting_Date]])</f>
        <v>2019</v>
      </c>
      <c r="C200" t="str">
        <f>TEXT(Table1[[#This Row],[Posting_Date]],"mmm")</f>
        <v>Jun</v>
      </c>
      <c r="D200" t="s">
        <v>542</v>
      </c>
      <c r="E200" t="s">
        <v>1767</v>
      </c>
      <c r="F200" t="s">
        <v>543</v>
      </c>
      <c r="G200" t="s">
        <v>10</v>
      </c>
      <c r="H200" t="s">
        <v>49</v>
      </c>
      <c r="I200"/>
      <c r="J200" t="s">
        <v>13</v>
      </c>
      <c r="K200">
        <v>103.47</v>
      </c>
    </row>
    <row r="201" spans="1:11" x14ac:dyDescent="0.15">
      <c r="A201">
        <v>50470554</v>
      </c>
      <c r="B201">
        <f>YEAR(Table1[[#This Row],[Posting_Date]])</f>
        <v>2019</v>
      </c>
      <c r="C201" t="str">
        <f>TEXT(Table1[[#This Row],[Posting_Date]],"mmm")</f>
        <v>Jun</v>
      </c>
      <c r="D201" t="s">
        <v>664</v>
      </c>
      <c r="E201" t="s">
        <v>1611</v>
      </c>
      <c r="F201" t="s">
        <v>665</v>
      </c>
      <c r="G201" t="s">
        <v>10</v>
      </c>
      <c r="H201" t="s">
        <v>12</v>
      </c>
      <c r="I201" t="s">
        <v>11</v>
      </c>
      <c r="J201" t="s">
        <v>13</v>
      </c>
      <c r="K201">
        <v>4625.5200000000004</v>
      </c>
    </row>
    <row r="202" spans="1:11" x14ac:dyDescent="0.15">
      <c r="A202">
        <v>26777237</v>
      </c>
      <c r="B202">
        <f>YEAR(Table1[[#This Row],[Posting_Date]])</f>
        <v>2019</v>
      </c>
      <c r="C202" t="str">
        <f>TEXT(Table1[[#This Row],[Posting_Date]],"mmm")</f>
        <v>Jun</v>
      </c>
      <c r="D202" t="s">
        <v>664</v>
      </c>
      <c r="E202" t="s">
        <v>1767</v>
      </c>
      <c r="F202" t="s">
        <v>758</v>
      </c>
      <c r="G202" t="s">
        <v>16</v>
      </c>
      <c r="H202" t="s">
        <v>49</v>
      </c>
      <c r="I202"/>
      <c r="J202" t="s">
        <v>18</v>
      </c>
      <c r="K202">
        <v>4510.04</v>
      </c>
    </row>
    <row r="203" spans="1:11" x14ac:dyDescent="0.15">
      <c r="A203">
        <v>56062243</v>
      </c>
      <c r="B203">
        <f>YEAR(Table1[[#This Row],[Posting_Date]])</f>
        <v>2019</v>
      </c>
      <c r="C203" t="str">
        <f>TEXT(Table1[[#This Row],[Posting_Date]],"mmm")</f>
        <v>Jun</v>
      </c>
      <c r="D203" t="s">
        <v>1578</v>
      </c>
      <c r="E203" t="s">
        <v>1751</v>
      </c>
      <c r="F203" t="s">
        <v>1579</v>
      </c>
      <c r="G203" t="s">
        <v>16</v>
      </c>
      <c r="H203" t="s">
        <v>37</v>
      </c>
      <c r="I203"/>
      <c r="J203" t="s">
        <v>18</v>
      </c>
      <c r="K203">
        <v>1000</v>
      </c>
    </row>
    <row r="204" spans="1:11" x14ac:dyDescent="0.15">
      <c r="A204">
        <v>89800089</v>
      </c>
      <c r="B204">
        <f>YEAR(Table1[[#This Row],[Posting_Date]])</f>
        <v>2019</v>
      </c>
      <c r="C204" t="str">
        <f>TEXT(Table1[[#This Row],[Posting_Date]],"mmm")</f>
        <v>Jun</v>
      </c>
      <c r="D204" t="s">
        <v>1154</v>
      </c>
      <c r="E204" t="s">
        <v>1685</v>
      </c>
      <c r="F204" t="s">
        <v>1155</v>
      </c>
      <c r="G204" t="s">
        <v>26</v>
      </c>
      <c r="H204" t="s">
        <v>37</v>
      </c>
      <c r="I204"/>
      <c r="J204" t="s">
        <v>27</v>
      </c>
      <c r="K204">
        <v>250</v>
      </c>
    </row>
    <row r="205" spans="1:11" x14ac:dyDescent="0.15">
      <c r="A205">
        <v>83727299</v>
      </c>
      <c r="B205">
        <f>YEAR(Table1[[#This Row],[Posting_Date]])</f>
        <v>2019</v>
      </c>
      <c r="C205" t="str">
        <f>TEXT(Table1[[#This Row],[Posting_Date]],"mmm")</f>
        <v>Jun</v>
      </c>
      <c r="D205" t="s">
        <v>45</v>
      </c>
      <c r="E205" t="s">
        <v>1585</v>
      </c>
      <c r="F205" t="s">
        <v>46</v>
      </c>
      <c r="G205" t="s">
        <v>16</v>
      </c>
      <c r="H205" t="s">
        <v>49</v>
      </c>
      <c r="I205"/>
      <c r="J205" t="s">
        <v>18</v>
      </c>
      <c r="K205">
        <v>3803.89</v>
      </c>
    </row>
    <row r="206" spans="1:11" x14ac:dyDescent="0.15">
      <c r="A206">
        <v>89409109</v>
      </c>
      <c r="B206">
        <f>YEAR(Table1[[#This Row],[Posting_Date]])</f>
        <v>2019</v>
      </c>
      <c r="C206" t="str">
        <f>TEXT(Table1[[#This Row],[Posting_Date]],"mmm")</f>
        <v>Jun</v>
      </c>
      <c r="D206" t="s">
        <v>939</v>
      </c>
      <c r="E206" t="s">
        <v>1767</v>
      </c>
      <c r="F206" t="s">
        <v>1253</v>
      </c>
      <c r="G206" t="s">
        <v>83</v>
      </c>
      <c r="H206" t="s">
        <v>49</v>
      </c>
      <c r="I206"/>
      <c r="J206" t="s">
        <v>84</v>
      </c>
      <c r="K206">
        <v>1479.96</v>
      </c>
    </row>
    <row r="207" spans="1:11" x14ac:dyDescent="0.15">
      <c r="A207">
        <v>44557603</v>
      </c>
      <c r="B207">
        <f>YEAR(Table1[[#This Row],[Posting_Date]])</f>
        <v>2019</v>
      </c>
      <c r="C207" t="str">
        <f>TEXT(Table1[[#This Row],[Posting_Date]],"mmm")</f>
        <v>Jun</v>
      </c>
      <c r="D207" t="s">
        <v>939</v>
      </c>
      <c r="E207" t="s">
        <v>1767</v>
      </c>
      <c r="F207" t="s">
        <v>940</v>
      </c>
      <c r="G207" t="s">
        <v>44</v>
      </c>
      <c r="H207" t="s">
        <v>49</v>
      </c>
      <c r="I207"/>
      <c r="J207" t="s">
        <v>18</v>
      </c>
      <c r="K207">
        <v>101.77</v>
      </c>
    </row>
    <row r="208" spans="1:11" x14ac:dyDescent="0.15">
      <c r="A208">
        <v>550483</v>
      </c>
      <c r="B208">
        <f>YEAR(Table1[[#This Row],[Posting_Date]])</f>
        <v>2019</v>
      </c>
      <c r="C208" t="str">
        <f>TEXT(Table1[[#This Row],[Posting_Date]],"mmm")</f>
        <v>Jun</v>
      </c>
      <c r="D208" t="s">
        <v>147</v>
      </c>
      <c r="E208" t="s">
        <v>1668</v>
      </c>
      <c r="F208" t="s">
        <v>1176</v>
      </c>
      <c r="G208" t="s">
        <v>26</v>
      </c>
      <c r="H208" t="s">
        <v>37</v>
      </c>
      <c r="I208"/>
      <c r="J208" t="s">
        <v>27</v>
      </c>
      <c r="K208">
        <v>250</v>
      </c>
    </row>
    <row r="209" spans="1:11" x14ac:dyDescent="0.15">
      <c r="A209">
        <v>8333198</v>
      </c>
      <c r="B209">
        <f>YEAR(Table1[[#This Row],[Posting_Date]])</f>
        <v>2019</v>
      </c>
      <c r="C209" t="str">
        <f>TEXT(Table1[[#This Row],[Posting_Date]],"mmm")</f>
        <v>Jun</v>
      </c>
      <c r="D209" t="s">
        <v>147</v>
      </c>
      <c r="E209" t="s">
        <v>1686</v>
      </c>
      <c r="F209" t="s">
        <v>1498</v>
      </c>
      <c r="G209" t="s">
        <v>30</v>
      </c>
      <c r="H209" t="s">
        <v>37</v>
      </c>
      <c r="I209"/>
      <c r="J209" t="s">
        <v>31</v>
      </c>
      <c r="K209">
        <v>250</v>
      </c>
    </row>
    <row r="210" spans="1:11" x14ac:dyDescent="0.15">
      <c r="A210">
        <v>14712189</v>
      </c>
      <c r="B210">
        <f>YEAR(Table1[[#This Row],[Posting_Date]])</f>
        <v>2019</v>
      </c>
      <c r="C210" t="str">
        <f>TEXT(Table1[[#This Row],[Posting_Date]],"mmm")</f>
        <v>Jun</v>
      </c>
      <c r="D210" t="s">
        <v>147</v>
      </c>
      <c r="E210" t="s">
        <v>1621</v>
      </c>
      <c r="F210" t="s">
        <v>148</v>
      </c>
      <c r="G210" t="s">
        <v>26</v>
      </c>
      <c r="H210" t="s">
        <v>49</v>
      </c>
      <c r="I210"/>
      <c r="J210" t="s">
        <v>27</v>
      </c>
      <c r="K210">
        <v>1543.81</v>
      </c>
    </row>
    <row r="211" spans="1:11" x14ac:dyDescent="0.15">
      <c r="A211">
        <v>66548773</v>
      </c>
      <c r="B211">
        <f>YEAR(Table1[[#This Row],[Posting_Date]])</f>
        <v>2019</v>
      </c>
      <c r="C211" t="str">
        <f>TEXT(Table1[[#This Row],[Posting_Date]],"mmm")</f>
        <v>Jun</v>
      </c>
      <c r="D211" t="s">
        <v>1343</v>
      </c>
      <c r="E211" t="s">
        <v>1636</v>
      </c>
      <c r="F211" t="s">
        <v>1344</v>
      </c>
      <c r="G211" t="s">
        <v>62</v>
      </c>
      <c r="H211" t="s">
        <v>49</v>
      </c>
      <c r="I211"/>
      <c r="J211" t="s">
        <v>63</v>
      </c>
      <c r="K211">
        <v>179.86</v>
      </c>
    </row>
    <row r="212" spans="1:11" x14ac:dyDescent="0.15">
      <c r="A212">
        <v>46345612</v>
      </c>
      <c r="B212">
        <f>YEAR(Table1[[#This Row],[Posting_Date]])</f>
        <v>2019</v>
      </c>
      <c r="C212" t="str">
        <f>TEXT(Table1[[#This Row],[Posting_Date]],"mmm")</f>
        <v>Jun</v>
      </c>
      <c r="D212" t="s">
        <v>1330</v>
      </c>
      <c r="E212" t="s">
        <v>1621</v>
      </c>
      <c r="F212" t="s">
        <v>1331</v>
      </c>
      <c r="G212" t="s">
        <v>10</v>
      </c>
      <c r="H212" t="s">
        <v>49</v>
      </c>
      <c r="I212"/>
      <c r="J212" t="s">
        <v>13</v>
      </c>
      <c r="K212">
        <v>3563.38</v>
      </c>
    </row>
    <row r="213" spans="1:11" x14ac:dyDescent="0.15">
      <c r="A213">
        <v>60892163</v>
      </c>
      <c r="B213">
        <f>YEAR(Table1[[#This Row],[Posting_Date]])</f>
        <v>2019</v>
      </c>
      <c r="C213" t="str">
        <f>TEXT(Table1[[#This Row],[Posting_Date]],"mmm")</f>
        <v>Jun</v>
      </c>
      <c r="D213" t="s">
        <v>149</v>
      </c>
      <c r="E213" t="s">
        <v>1634</v>
      </c>
      <c r="F213" t="s">
        <v>1248</v>
      </c>
      <c r="G213" t="s">
        <v>62</v>
      </c>
      <c r="H213" t="s">
        <v>12</v>
      </c>
      <c r="I213" t="s">
        <v>17</v>
      </c>
      <c r="J213" t="s">
        <v>63</v>
      </c>
      <c r="K213">
        <v>29.77</v>
      </c>
    </row>
    <row r="214" spans="1:11" x14ac:dyDescent="0.15">
      <c r="A214">
        <v>43373894</v>
      </c>
      <c r="B214">
        <f>YEAR(Table1[[#This Row],[Posting_Date]])</f>
        <v>2019</v>
      </c>
      <c r="C214" t="str">
        <f>TEXT(Table1[[#This Row],[Posting_Date]],"mmm")</f>
        <v>Jun</v>
      </c>
      <c r="D214" t="s">
        <v>149</v>
      </c>
      <c r="E214" t="s">
        <v>1767</v>
      </c>
      <c r="F214" t="s">
        <v>150</v>
      </c>
      <c r="G214" t="s">
        <v>62</v>
      </c>
      <c r="H214" t="s">
        <v>49</v>
      </c>
      <c r="I214"/>
      <c r="J214" t="s">
        <v>63</v>
      </c>
      <c r="K214">
        <v>4045.23</v>
      </c>
    </row>
    <row r="215" spans="1:11" x14ac:dyDescent="0.15">
      <c r="A215">
        <v>87211733</v>
      </c>
      <c r="B215">
        <f>YEAR(Table1[[#This Row],[Posting_Date]])</f>
        <v>2019</v>
      </c>
      <c r="C215" t="str">
        <f>TEXT(Table1[[#This Row],[Posting_Date]],"mmm")</f>
        <v>Jun</v>
      </c>
      <c r="D215" t="s">
        <v>149</v>
      </c>
      <c r="E215" t="s">
        <v>1624</v>
      </c>
      <c r="F215" t="s">
        <v>1434</v>
      </c>
      <c r="G215" t="s">
        <v>83</v>
      </c>
      <c r="H215" t="s">
        <v>49</v>
      </c>
      <c r="I215"/>
      <c r="J215" t="s">
        <v>84</v>
      </c>
      <c r="K215">
        <v>37.33</v>
      </c>
    </row>
    <row r="216" spans="1:11" x14ac:dyDescent="0.15">
      <c r="A216">
        <v>83661050</v>
      </c>
      <c r="B216">
        <f>YEAR(Table1[[#This Row],[Posting_Date]])</f>
        <v>2019</v>
      </c>
      <c r="C216" t="str">
        <f>TEXT(Table1[[#This Row],[Posting_Date]],"mmm")</f>
        <v>Jun</v>
      </c>
      <c r="D216" t="s">
        <v>377</v>
      </c>
      <c r="E216" t="s">
        <v>1687</v>
      </c>
      <c r="F216" t="s">
        <v>514</v>
      </c>
      <c r="G216" t="s">
        <v>44</v>
      </c>
      <c r="H216" t="s">
        <v>37</v>
      </c>
      <c r="I216"/>
      <c r="J216" t="s">
        <v>18</v>
      </c>
      <c r="K216">
        <v>250</v>
      </c>
    </row>
    <row r="217" spans="1:11" x14ac:dyDescent="0.15">
      <c r="A217">
        <v>93402350</v>
      </c>
      <c r="B217">
        <f>YEAR(Table1[[#This Row],[Posting_Date]])</f>
        <v>2019</v>
      </c>
      <c r="C217" t="str">
        <f>TEXT(Table1[[#This Row],[Posting_Date]],"mmm")</f>
        <v>Jun</v>
      </c>
      <c r="D217" t="s">
        <v>377</v>
      </c>
      <c r="E217" t="s">
        <v>1725</v>
      </c>
      <c r="F217" t="s">
        <v>1059</v>
      </c>
      <c r="G217" t="s">
        <v>30</v>
      </c>
      <c r="H217" t="s">
        <v>37</v>
      </c>
      <c r="I217"/>
      <c r="J217" t="s">
        <v>31</v>
      </c>
      <c r="K217">
        <v>500</v>
      </c>
    </row>
    <row r="218" spans="1:11" x14ac:dyDescent="0.15">
      <c r="A218">
        <v>34052731</v>
      </c>
      <c r="B218">
        <f>YEAR(Table1[[#This Row],[Posting_Date]])</f>
        <v>2019</v>
      </c>
      <c r="C218" t="str">
        <f>TEXT(Table1[[#This Row],[Posting_Date]],"mmm")</f>
        <v>Jun</v>
      </c>
      <c r="D218" t="s">
        <v>377</v>
      </c>
      <c r="E218" t="s">
        <v>1618</v>
      </c>
      <c r="F218" t="s">
        <v>1134</v>
      </c>
      <c r="G218" t="s">
        <v>10</v>
      </c>
      <c r="H218" t="s">
        <v>49</v>
      </c>
      <c r="I218"/>
      <c r="J218" t="s">
        <v>13</v>
      </c>
      <c r="K218">
        <v>2805.7</v>
      </c>
    </row>
    <row r="219" spans="1:11" x14ac:dyDescent="0.15">
      <c r="A219">
        <v>78147244</v>
      </c>
      <c r="B219">
        <f>YEAR(Table1[[#This Row],[Posting_Date]])</f>
        <v>2019</v>
      </c>
      <c r="C219" t="str">
        <f>TEXT(Table1[[#This Row],[Posting_Date]],"mmm")</f>
        <v>Jun</v>
      </c>
      <c r="D219" t="s">
        <v>377</v>
      </c>
      <c r="E219" t="s">
        <v>1767</v>
      </c>
      <c r="F219" t="s">
        <v>1389</v>
      </c>
      <c r="G219" t="s">
        <v>44</v>
      </c>
      <c r="H219" t="s">
        <v>49</v>
      </c>
      <c r="I219"/>
      <c r="J219" t="s">
        <v>18</v>
      </c>
      <c r="K219">
        <v>1574.79</v>
      </c>
    </row>
    <row r="220" spans="1:11" x14ac:dyDescent="0.15">
      <c r="A220">
        <v>62138005</v>
      </c>
      <c r="B220">
        <f>YEAR(Table1[[#This Row],[Posting_Date]])</f>
        <v>2019</v>
      </c>
      <c r="C220" t="str">
        <f>TEXT(Table1[[#This Row],[Posting_Date]],"mmm")</f>
        <v>Jun</v>
      </c>
      <c r="D220" t="s">
        <v>377</v>
      </c>
      <c r="E220" t="s">
        <v>1767</v>
      </c>
      <c r="F220" t="s">
        <v>1212</v>
      </c>
      <c r="G220" t="s">
        <v>30</v>
      </c>
      <c r="H220" t="s">
        <v>49</v>
      </c>
      <c r="I220"/>
      <c r="J220" t="s">
        <v>31</v>
      </c>
      <c r="K220">
        <v>1477.89</v>
      </c>
    </row>
    <row r="221" spans="1:11" x14ac:dyDescent="0.15">
      <c r="A221">
        <v>77148060</v>
      </c>
      <c r="B221">
        <f>YEAR(Table1[[#This Row],[Posting_Date]])</f>
        <v>2019</v>
      </c>
      <c r="C221" t="str">
        <f>TEXT(Table1[[#This Row],[Posting_Date]],"mmm")</f>
        <v>Jun</v>
      </c>
      <c r="D221" t="s">
        <v>377</v>
      </c>
      <c r="E221" t="s">
        <v>1628</v>
      </c>
      <c r="F221" t="s">
        <v>378</v>
      </c>
      <c r="G221" t="s">
        <v>62</v>
      </c>
      <c r="H221" t="s">
        <v>49</v>
      </c>
      <c r="I221"/>
      <c r="J221" t="s">
        <v>63</v>
      </c>
      <c r="K221">
        <v>92.84</v>
      </c>
    </row>
    <row r="222" spans="1:11" x14ac:dyDescent="0.15">
      <c r="A222">
        <v>67974819</v>
      </c>
      <c r="B222">
        <f>YEAR(Table1[[#This Row],[Posting_Date]])</f>
        <v>2019</v>
      </c>
      <c r="C222" t="str">
        <f>TEXT(Table1[[#This Row],[Posting_Date]],"mmm")</f>
        <v>Jun</v>
      </c>
      <c r="D222" t="s">
        <v>227</v>
      </c>
      <c r="E222" t="s">
        <v>1752</v>
      </c>
      <c r="F222" t="s">
        <v>228</v>
      </c>
      <c r="G222" t="s">
        <v>26</v>
      </c>
      <c r="H222" t="s">
        <v>37</v>
      </c>
      <c r="I222"/>
      <c r="J222" t="s">
        <v>27</v>
      </c>
      <c r="K222">
        <v>1000</v>
      </c>
    </row>
    <row r="223" spans="1:11" x14ac:dyDescent="0.15">
      <c r="A223">
        <v>23310859</v>
      </c>
      <c r="B223">
        <f>YEAR(Table1[[#This Row],[Posting_Date]])</f>
        <v>2019</v>
      </c>
      <c r="C223" t="str">
        <f>TEXT(Table1[[#This Row],[Posting_Date]],"mmm")</f>
        <v>Jun</v>
      </c>
      <c r="D223" t="s">
        <v>227</v>
      </c>
      <c r="E223" t="s">
        <v>1767</v>
      </c>
      <c r="F223" t="s">
        <v>1367</v>
      </c>
      <c r="G223" t="s">
        <v>62</v>
      </c>
      <c r="H223" t="s">
        <v>49</v>
      </c>
      <c r="I223"/>
      <c r="J223" t="s">
        <v>63</v>
      </c>
      <c r="K223">
        <v>85.85</v>
      </c>
    </row>
    <row r="224" spans="1:11" x14ac:dyDescent="0.15">
      <c r="A224">
        <v>87865034</v>
      </c>
      <c r="B224">
        <f>YEAR(Table1[[#This Row],[Posting_Date]])</f>
        <v>2019</v>
      </c>
      <c r="C224" t="str">
        <f>TEXT(Table1[[#This Row],[Posting_Date]],"mmm")</f>
        <v>Jun</v>
      </c>
      <c r="D224" t="s">
        <v>163</v>
      </c>
      <c r="E224" t="s">
        <v>1766</v>
      </c>
      <c r="F224" t="s">
        <v>164</v>
      </c>
      <c r="G224" t="s">
        <v>16</v>
      </c>
      <c r="H224" t="s">
        <v>49</v>
      </c>
      <c r="I224"/>
      <c r="J224" t="s">
        <v>18</v>
      </c>
      <c r="K224">
        <v>125.86</v>
      </c>
    </row>
    <row r="225" spans="1:11" x14ac:dyDescent="0.15">
      <c r="A225">
        <v>61526143</v>
      </c>
      <c r="B225">
        <f>YEAR(Table1[[#This Row],[Posting_Date]])</f>
        <v>2019</v>
      </c>
      <c r="C225" t="str">
        <f>TEXT(Table1[[#This Row],[Posting_Date]],"mmm")</f>
        <v>Jun</v>
      </c>
      <c r="D225" t="s">
        <v>163</v>
      </c>
      <c r="E225" t="s">
        <v>1766</v>
      </c>
      <c r="F225" t="s">
        <v>179</v>
      </c>
      <c r="G225" t="s">
        <v>16</v>
      </c>
      <c r="H225" t="s">
        <v>49</v>
      </c>
      <c r="I225"/>
      <c r="J225" t="s">
        <v>18</v>
      </c>
      <c r="K225">
        <v>48.41</v>
      </c>
    </row>
    <row r="226" spans="1:11" x14ac:dyDescent="0.15">
      <c r="A226">
        <v>74609060</v>
      </c>
      <c r="B226">
        <f>YEAR(Table1[[#This Row],[Posting_Date]])</f>
        <v>2019</v>
      </c>
      <c r="C226" t="str">
        <f>TEXT(Table1[[#This Row],[Posting_Date]],"mmm")</f>
        <v>Jun</v>
      </c>
      <c r="D226" t="s">
        <v>156</v>
      </c>
      <c r="E226" t="s">
        <v>1611</v>
      </c>
      <c r="F226" t="s">
        <v>157</v>
      </c>
      <c r="G226" t="s">
        <v>83</v>
      </c>
      <c r="H226" t="s">
        <v>49</v>
      </c>
      <c r="I226"/>
      <c r="J226" t="s">
        <v>84</v>
      </c>
      <c r="K226">
        <v>247.06</v>
      </c>
    </row>
    <row r="227" spans="1:11" x14ac:dyDescent="0.15">
      <c r="A227">
        <v>52465393</v>
      </c>
      <c r="B227">
        <f>YEAR(Table1[[#This Row],[Posting_Date]])</f>
        <v>2019</v>
      </c>
      <c r="C227" t="str">
        <f>TEXT(Table1[[#This Row],[Posting_Date]],"mmm")</f>
        <v>Jun</v>
      </c>
      <c r="D227" t="s">
        <v>156</v>
      </c>
      <c r="E227" t="s">
        <v>1766</v>
      </c>
      <c r="F227" t="s">
        <v>1045</v>
      </c>
      <c r="G227" t="s">
        <v>26</v>
      </c>
      <c r="H227" t="s">
        <v>49</v>
      </c>
      <c r="I227"/>
      <c r="J227" t="s">
        <v>27</v>
      </c>
      <c r="K227">
        <v>182.75</v>
      </c>
    </row>
    <row r="228" spans="1:11" x14ac:dyDescent="0.15">
      <c r="A228">
        <v>15806533</v>
      </c>
      <c r="B228">
        <f>YEAR(Table1[[#This Row],[Posting_Date]])</f>
        <v>2019</v>
      </c>
      <c r="C228" t="str">
        <f>TEXT(Table1[[#This Row],[Posting_Date]],"mmm")</f>
        <v>Jun</v>
      </c>
      <c r="D228" t="s">
        <v>1218</v>
      </c>
      <c r="E228" t="s">
        <v>1766</v>
      </c>
      <c r="F228" t="s">
        <v>1219</v>
      </c>
      <c r="G228" t="s">
        <v>44</v>
      </c>
      <c r="H228" t="s">
        <v>49</v>
      </c>
      <c r="I228"/>
      <c r="J228" t="s">
        <v>18</v>
      </c>
      <c r="K228">
        <v>95.07</v>
      </c>
    </row>
    <row r="229" spans="1:11" x14ac:dyDescent="0.15">
      <c r="A229">
        <v>79449216</v>
      </c>
      <c r="B229">
        <f>YEAR(Table1[[#This Row],[Posting_Date]])</f>
        <v>2019</v>
      </c>
      <c r="C229" t="str">
        <f>TEXT(Table1[[#This Row],[Posting_Date]],"mmm")</f>
        <v>Jun</v>
      </c>
      <c r="D229" t="s">
        <v>623</v>
      </c>
      <c r="E229" t="s">
        <v>1767</v>
      </c>
      <c r="F229" t="s">
        <v>624</v>
      </c>
      <c r="G229" t="s">
        <v>62</v>
      </c>
      <c r="H229" t="s">
        <v>12</v>
      </c>
      <c r="I229" t="s">
        <v>17</v>
      </c>
      <c r="J229" t="s">
        <v>63</v>
      </c>
      <c r="K229">
        <v>868.39</v>
      </c>
    </row>
    <row r="230" spans="1:11" x14ac:dyDescent="0.15">
      <c r="A230">
        <v>41582362</v>
      </c>
      <c r="B230">
        <f>YEAR(Table1[[#This Row],[Posting_Date]])</f>
        <v>2019</v>
      </c>
      <c r="C230" t="str">
        <f>TEXT(Table1[[#This Row],[Posting_Date]],"mmm")</f>
        <v>Jun</v>
      </c>
      <c r="D230" t="s">
        <v>867</v>
      </c>
      <c r="E230" t="s">
        <v>1621</v>
      </c>
      <c r="F230" t="s">
        <v>868</v>
      </c>
      <c r="G230" t="s">
        <v>44</v>
      </c>
      <c r="H230" t="s">
        <v>12</v>
      </c>
      <c r="I230" t="s">
        <v>17</v>
      </c>
      <c r="J230" t="s">
        <v>18</v>
      </c>
      <c r="K230">
        <v>4864.8100000000004</v>
      </c>
    </row>
    <row r="231" spans="1:11" x14ac:dyDescent="0.15">
      <c r="A231">
        <v>6234023</v>
      </c>
      <c r="B231">
        <f>YEAR(Table1[[#This Row],[Posting_Date]])</f>
        <v>2019</v>
      </c>
      <c r="C231" t="str">
        <f>TEXT(Table1[[#This Row],[Posting_Date]],"mmm")</f>
        <v>Jun</v>
      </c>
      <c r="D231" t="s">
        <v>327</v>
      </c>
      <c r="E231" t="s">
        <v>1628</v>
      </c>
      <c r="F231" t="s">
        <v>328</v>
      </c>
      <c r="G231" t="s">
        <v>21</v>
      </c>
      <c r="H231" t="s">
        <v>49</v>
      </c>
      <c r="I231"/>
      <c r="J231" t="s">
        <v>31</v>
      </c>
      <c r="K231">
        <v>90.52</v>
      </c>
    </row>
    <row r="232" spans="1:11" x14ac:dyDescent="0.15">
      <c r="A232">
        <v>32458090</v>
      </c>
      <c r="B232">
        <f>YEAR(Table1[[#This Row],[Posting_Date]])</f>
        <v>2019</v>
      </c>
      <c r="C232" t="str">
        <f>TEXT(Table1[[#This Row],[Posting_Date]],"mmm")</f>
        <v>Jun</v>
      </c>
      <c r="D232" t="s">
        <v>327</v>
      </c>
      <c r="E232" t="s">
        <v>1767</v>
      </c>
      <c r="F232" t="s">
        <v>1319</v>
      </c>
      <c r="G232" t="s">
        <v>26</v>
      </c>
      <c r="H232" t="s">
        <v>49</v>
      </c>
      <c r="I232"/>
      <c r="J232" t="s">
        <v>27</v>
      </c>
      <c r="K232">
        <v>4321.75</v>
      </c>
    </row>
    <row r="233" spans="1:11" x14ac:dyDescent="0.15">
      <c r="A233">
        <v>63049217</v>
      </c>
      <c r="B233">
        <f>YEAR(Table1[[#This Row],[Posting_Date]])</f>
        <v>2019</v>
      </c>
      <c r="C233" t="str">
        <f>TEXT(Table1[[#This Row],[Posting_Date]],"mmm")</f>
        <v>Jun</v>
      </c>
      <c r="D233" t="s">
        <v>797</v>
      </c>
      <c r="E233" t="s">
        <v>1766</v>
      </c>
      <c r="F233" t="s">
        <v>1038</v>
      </c>
      <c r="G233" t="s">
        <v>83</v>
      </c>
      <c r="H233" t="s">
        <v>12</v>
      </c>
      <c r="I233" t="s">
        <v>22</v>
      </c>
      <c r="J233" t="s">
        <v>84</v>
      </c>
      <c r="K233">
        <v>1993.82</v>
      </c>
    </row>
    <row r="234" spans="1:11" x14ac:dyDescent="0.15">
      <c r="A234">
        <v>37941577</v>
      </c>
      <c r="B234">
        <f>YEAR(Table1[[#This Row],[Posting_Date]])</f>
        <v>2019</v>
      </c>
      <c r="C234" t="str">
        <f>TEXT(Table1[[#This Row],[Posting_Date]],"mmm")</f>
        <v>Jun</v>
      </c>
      <c r="D234" t="s">
        <v>797</v>
      </c>
      <c r="E234" t="s">
        <v>1645</v>
      </c>
      <c r="F234" t="s">
        <v>798</v>
      </c>
      <c r="G234" t="s">
        <v>44</v>
      </c>
      <c r="H234" t="s">
        <v>49</v>
      </c>
      <c r="I234"/>
      <c r="J234" t="s">
        <v>18</v>
      </c>
      <c r="K234">
        <v>49.35</v>
      </c>
    </row>
    <row r="235" spans="1:11" x14ac:dyDescent="0.15">
      <c r="A235">
        <v>99646536</v>
      </c>
      <c r="B235">
        <f>YEAR(Table1[[#This Row],[Posting_Date]])</f>
        <v>2019</v>
      </c>
      <c r="C235" t="str">
        <f>TEXT(Table1[[#This Row],[Posting_Date]],"mmm")</f>
        <v>Jun</v>
      </c>
      <c r="D235" t="s">
        <v>904</v>
      </c>
      <c r="E235" t="s">
        <v>1621</v>
      </c>
      <c r="F235" t="s">
        <v>905</v>
      </c>
      <c r="G235" t="s">
        <v>44</v>
      </c>
      <c r="H235" t="s">
        <v>49</v>
      </c>
      <c r="I235"/>
      <c r="J235" t="s">
        <v>18</v>
      </c>
      <c r="K235">
        <v>2911.97</v>
      </c>
    </row>
    <row r="236" spans="1:11" x14ac:dyDescent="0.15">
      <c r="A236">
        <v>79899455</v>
      </c>
      <c r="B236">
        <f>YEAR(Table1[[#This Row],[Posting_Date]])</f>
        <v>2019</v>
      </c>
      <c r="C236" t="str">
        <f>TEXT(Table1[[#This Row],[Posting_Date]],"mmm")</f>
        <v>Jul</v>
      </c>
      <c r="D236" t="s">
        <v>205</v>
      </c>
      <c r="E236" t="s">
        <v>1646</v>
      </c>
      <c r="F236" t="s">
        <v>206</v>
      </c>
      <c r="G236" t="s">
        <v>30</v>
      </c>
      <c r="H236" t="s">
        <v>49</v>
      </c>
      <c r="I236"/>
      <c r="J236" t="s">
        <v>31</v>
      </c>
      <c r="K236">
        <v>45.74</v>
      </c>
    </row>
    <row r="237" spans="1:11" x14ac:dyDescent="0.15">
      <c r="A237">
        <v>64347162</v>
      </c>
      <c r="B237">
        <f>YEAR(Table1[[#This Row],[Posting_Date]])</f>
        <v>2019</v>
      </c>
      <c r="C237" t="str">
        <f>TEXT(Table1[[#This Row],[Posting_Date]],"mmm")</f>
        <v>Jul</v>
      </c>
      <c r="D237" t="s">
        <v>50</v>
      </c>
      <c r="E237" t="s">
        <v>1753</v>
      </c>
      <c r="F237" t="s">
        <v>51</v>
      </c>
      <c r="G237" t="s">
        <v>10</v>
      </c>
      <c r="H237" t="s">
        <v>37</v>
      </c>
      <c r="I237"/>
      <c r="J237" t="s">
        <v>13</v>
      </c>
      <c r="K237">
        <v>1000</v>
      </c>
    </row>
    <row r="238" spans="1:11" x14ac:dyDescent="0.15">
      <c r="A238">
        <v>93867593</v>
      </c>
      <c r="B238">
        <f>YEAR(Table1[[#This Row],[Posting_Date]])</f>
        <v>2019</v>
      </c>
      <c r="C238" t="str">
        <f>TEXT(Table1[[#This Row],[Posting_Date]],"mmm")</f>
        <v>Jul</v>
      </c>
      <c r="D238" t="s">
        <v>1264</v>
      </c>
      <c r="E238" t="s">
        <v>1669</v>
      </c>
      <c r="F238" t="s">
        <v>1265</v>
      </c>
      <c r="G238" t="s">
        <v>16</v>
      </c>
      <c r="H238" t="s">
        <v>37</v>
      </c>
      <c r="I238"/>
      <c r="J238" t="s">
        <v>18</v>
      </c>
      <c r="K238">
        <v>250</v>
      </c>
    </row>
    <row r="239" spans="1:11" x14ac:dyDescent="0.15">
      <c r="A239">
        <v>47168687</v>
      </c>
      <c r="B239">
        <f>YEAR(Table1[[#This Row],[Posting_Date]])</f>
        <v>2019</v>
      </c>
      <c r="C239" t="str">
        <f>TEXT(Table1[[#This Row],[Posting_Date]],"mmm")</f>
        <v>Jul</v>
      </c>
      <c r="D239" t="s">
        <v>1264</v>
      </c>
      <c r="E239" t="s">
        <v>1611</v>
      </c>
      <c r="F239" t="s">
        <v>1419</v>
      </c>
      <c r="G239" t="s">
        <v>44</v>
      </c>
      <c r="H239" t="s">
        <v>49</v>
      </c>
      <c r="I239"/>
      <c r="J239" t="s">
        <v>18</v>
      </c>
      <c r="K239">
        <v>416.7</v>
      </c>
    </row>
    <row r="240" spans="1:11" x14ac:dyDescent="0.15">
      <c r="A240">
        <v>8162517</v>
      </c>
      <c r="B240">
        <f>YEAR(Table1[[#This Row],[Posting_Date]])</f>
        <v>2019</v>
      </c>
      <c r="C240" t="str">
        <f>TEXT(Table1[[#This Row],[Posting_Date]],"mmm")</f>
        <v>Jul</v>
      </c>
      <c r="D240" t="s">
        <v>1332</v>
      </c>
      <c r="E240" t="s">
        <v>1726</v>
      </c>
      <c r="F240" t="s">
        <v>1333</v>
      </c>
      <c r="G240" t="s">
        <v>62</v>
      </c>
      <c r="H240" t="s">
        <v>37</v>
      </c>
      <c r="I240"/>
      <c r="J240" t="s">
        <v>63</v>
      </c>
      <c r="K240">
        <v>500</v>
      </c>
    </row>
    <row r="241" spans="1:11" x14ac:dyDescent="0.15">
      <c r="A241">
        <v>25221250</v>
      </c>
      <c r="B241">
        <f>YEAR(Table1[[#This Row],[Posting_Date]])</f>
        <v>2019</v>
      </c>
      <c r="C241" t="str">
        <f>TEXT(Table1[[#This Row],[Posting_Date]],"mmm")</f>
        <v>Jul</v>
      </c>
      <c r="D241" t="s">
        <v>185</v>
      </c>
      <c r="E241" t="s">
        <v>1611</v>
      </c>
      <c r="F241" t="s">
        <v>186</v>
      </c>
      <c r="G241" t="s">
        <v>83</v>
      </c>
      <c r="H241" t="s">
        <v>49</v>
      </c>
      <c r="I241"/>
      <c r="J241" t="s">
        <v>84</v>
      </c>
      <c r="K241">
        <v>383.99</v>
      </c>
    </row>
    <row r="242" spans="1:11" x14ac:dyDescent="0.15">
      <c r="A242">
        <v>11616353</v>
      </c>
      <c r="B242">
        <f>YEAR(Table1[[#This Row],[Posting_Date]])</f>
        <v>2019</v>
      </c>
      <c r="C242" t="str">
        <f>TEXT(Table1[[#This Row],[Posting_Date]],"mmm")</f>
        <v>Jul</v>
      </c>
      <c r="D242" t="s">
        <v>185</v>
      </c>
      <c r="E242" t="s">
        <v>1767</v>
      </c>
      <c r="F242" t="s">
        <v>938</v>
      </c>
      <c r="G242" t="s">
        <v>16</v>
      </c>
      <c r="H242" t="s">
        <v>49</v>
      </c>
      <c r="I242"/>
      <c r="J242" t="s">
        <v>18</v>
      </c>
      <c r="K242">
        <v>4332.28</v>
      </c>
    </row>
    <row r="243" spans="1:11" x14ac:dyDescent="0.15">
      <c r="A243">
        <v>58437601</v>
      </c>
      <c r="B243">
        <f>YEAR(Table1[[#This Row],[Posting_Date]])</f>
        <v>2019</v>
      </c>
      <c r="C243" t="str">
        <f>TEXT(Table1[[#This Row],[Posting_Date]],"mmm")</f>
        <v>Jul</v>
      </c>
      <c r="D243" t="s">
        <v>1164</v>
      </c>
      <c r="E243" t="s">
        <v>1611</v>
      </c>
      <c r="F243" t="s">
        <v>1165</v>
      </c>
      <c r="G243" t="s">
        <v>10</v>
      </c>
      <c r="H243" t="s">
        <v>12</v>
      </c>
      <c r="I243" t="s">
        <v>17</v>
      </c>
      <c r="J243" t="s">
        <v>13</v>
      </c>
      <c r="K243">
        <v>164.21</v>
      </c>
    </row>
    <row r="244" spans="1:11" x14ac:dyDescent="0.15">
      <c r="A244">
        <v>65104165</v>
      </c>
      <c r="B244">
        <f>YEAR(Table1[[#This Row],[Posting_Date]])</f>
        <v>2019</v>
      </c>
      <c r="C244" t="str">
        <f>TEXT(Table1[[#This Row],[Posting_Date]],"mmm")</f>
        <v>Jul</v>
      </c>
      <c r="D244" t="s">
        <v>375</v>
      </c>
      <c r="E244" t="s">
        <v>1766</v>
      </c>
      <c r="F244" t="s">
        <v>1052</v>
      </c>
      <c r="G244" t="s">
        <v>30</v>
      </c>
      <c r="H244" t="s">
        <v>49</v>
      </c>
      <c r="I244"/>
      <c r="J244" t="s">
        <v>31</v>
      </c>
      <c r="K244">
        <v>150.21</v>
      </c>
    </row>
    <row r="245" spans="1:11" x14ac:dyDescent="0.15">
      <c r="A245">
        <v>42784873</v>
      </c>
      <c r="B245">
        <f>YEAR(Table1[[#This Row],[Posting_Date]])</f>
        <v>2019</v>
      </c>
      <c r="C245" t="str">
        <f>TEXT(Table1[[#This Row],[Posting_Date]],"mmm")</f>
        <v>Jul</v>
      </c>
      <c r="D245" t="s">
        <v>375</v>
      </c>
      <c r="E245" t="s">
        <v>1766</v>
      </c>
      <c r="F245" t="s">
        <v>376</v>
      </c>
      <c r="G245" t="s">
        <v>21</v>
      </c>
      <c r="H245" t="s">
        <v>49</v>
      </c>
      <c r="I245"/>
      <c r="J245" t="s">
        <v>31</v>
      </c>
      <c r="K245">
        <v>205.42</v>
      </c>
    </row>
    <row r="246" spans="1:11" x14ac:dyDescent="0.15">
      <c r="A246">
        <v>81663184</v>
      </c>
      <c r="B246">
        <f>YEAR(Table1[[#This Row],[Posting_Date]])</f>
        <v>2019</v>
      </c>
      <c r="C246" t="str">
        <f>TEXT(Table1[[#This Row],[Posting_Date]],"mmm")</f>
        <v>Jul</v>
      </c>
      <c r="D246" t="s">
        <v>670</v>
      </c>
      <c r="E246" t="s">
        <v>1618</v>
      </c>
      <c r="F246" t="s">
        <v>1040</v>
      </c>
      <c r="G246" t="s">
        <v>10</v>
      </c>
      <c r="H246" t="s">
        <v>49</v>
      </c>
      <c r="I246"/>
      <c r="J246" t="s">
        <v>13</v>
      </c>
      <c r="K246">
        <v>1372.08</v>
      </c>
    </row>
    <row r="247" spans="1:11" x14ac:dyDescent="0.15">
      <c r="A247">
        <v>65356733</v>
      </c>
      <c r="B247">
        <f>YEAR(Table1[[#This Row],[Posting_Date]])</f>
        <v>2019</v>
      </c>
      <c r="C247" t="str">
        <f>TEXT(Table1[[#This Row],[Posting_Date]],"mmm")</f>
        <v>Jul</v>
      </c>
      <c r="D247" t="s">
        <v>670</v>
      </c>
      <c r="E247" t="s">
        <v>1644</v>
      </c>
      <c r="F247" t="s">
        <v>671</v>
      </c>
      <c r="G247" t="s">
        <v>44</v>
      </c>
      <c r="H247" t="s">
        <v>49</v>
      </c>
      <c r="I247"/>
      <c r="J247" t="s">
        <v>18</v>
      </c>
      <c r="K247">
        <v>61.64</v>
      </c>
    </row>
    <row r="248" spans="1:11" x14ac:dyDescent="0.15">
      <c r="A248">
        <v>73276292</v>
      </c>
      <c r="B248">
        <f>YEAR(Table1[[#This Row],[Posting_Date]])</f>
        <v>2019</v>
      </c>
      <c r="C248" t="str">
        <f>TEXT(Table1[[#This Row],[Posting_Date]],"mmm")</f>
        <v>Jul</v>
      </c>
      <c r="D248" t="s">
        <v>584</v>
      </c>
      <c r="E248" t="s">
        <v>1591</v>
      </c>
      <c r="F248" t="s">
        <v>585</v>
      </c>
      <c r="G248" t="s">
        <v>10</v>
      </c>
      <c r="H248" t="s">
        <v>12</v>
      </c>
      <c r="I248" t="s">
        <v>11</v>
      </c>
      <c r="J248" t="s">
        <v>13</v>
      </c>
      <c r="K248">
        <v>3759.19</v>
      </c>
    </row>
    <row r="249" spans="1:11" x14ac:dyDescent="0.15">
      <c r="A249">
        <v>62018299</v>
      </c>
      <c r="B249">
        <f>YEAR(Table1[[#This Row],[Posting_Date]])</f>
        <v>2019</v>
      </c>
      <c r="C249" t="str">
        <f>TEXT(Table1[[#This Row],[Posting_Date]],"mmm")</f>
        <v>Jul</v>
      </c>
      <c r="D249" t="s">
        <v>584</v>
      </c>
      <c r="E249" t="s">
        <v>1767</v>
      </c>
      <c r="F249" t="s">
        <v>1072</v>
      </c>
      <c r="G249" t="s">
        <v>21</v>
      </c>
      <c r="H249" t="s">
        <v>49</v>
      </c>
      <c r="I249"/>
      <c r="J249" t="s">
        <v>31</v>
      </c>
      <c r="K249">
        <v>441.61</v>
      </c>
    </row>
    <row r="250" spans="1:11" x14ac:dyDescent="0.15">
      <c r="A250">
        <v>89866437</v>
      </c>
      <c r="B250">
        <f>YEAR(Table1[[#This Row],[Posting_Date]])</f>
        <v>2019</v>
      </c>
      <c r="C250" t="str">
        <f>TEXT(Table1[[#This Row],[Posting_Date]],"mmm")</f>
        <v>Jul</v>
      </c>
      <c r="D250" t="s">
        <v>538</v>
      </c>
      <c r="E250" t="s">
        <v>1618</v>
      </c>
      <c r="F250" t="s">
        <v>1185</v>
      </c>
      <c r="G250" t="s">
        <v>10</v>
      </c>
      <c r="H250" t="s">
        <v>12</v>
      </c>
      <c r="I250" t="s">
        <v>11</v>
      </c>
      <c r="J250" t="s">
        <v>13</v>
      </c>
      <c r="K250">
        <v>1004.87</v>
      </c>
    </row>
    <row r="251" spans="1:11" x14ac:dyDescent="0.15">
      <c r="A251">
        <v>36450245</v>
      </c>
      <c r="B251">
        <f>YEAR(Table1[[#This Row],[Posting_Date]])</f>
        <v>2019</v>
      </c>
      <c r="C251" t="str">
        <f>TEXT(Table1[[#This Row],[Posting_Date]],"mmm")</f>
        <v>Jul</v>
      </c>
      <c r="D251" t="s">
        <v>538</v>
      </c>
      <c r="E251" t="s">
        <v>1611</v>
      </c>
      <c r="F251" t="s">
        <v>539</v>
      </c>
      <c r="G251" t="s">
        <v>44</v>
      </c>
      <c r="H251" t="s">
        <v>49</v>
      </c>
      <c r="I251"/>
      <c r="J251" t="s">
        <v>18</v>
      </c>
      <c r="K251">
        <v>232.14</v>
      </c>
    </row>
    <row r="252" spans="1:11" x14ac:dyDescent="0.15">
      <c r="A252">
        <v>51778340</v>
      </c>
      <c r="B252">
        <f>YEAR(Table1[[#This Row],[Posting_Date]])</f>
        <v>2019</v>
      </c>
      <c r="C252" t="str">
        <f>TEXT(Table1[[#This Row],[Posting_Date]],"mmm")</f>
        <v>Jul</v>
      </c>
      <c r="D252" t="s">
        <v>538</v>
      </c>
      <c r="E252" t="s">
        <v>1766</v>
      </c>
      <c r="F252" t="s">
        <v>1314</v>
      </c>
      <c r="G252" t="s">
        <v>83</v>
      </c>
      <c r="H252" t="s">
        <v>49</v>
      </c>
      <c r="I252"/>
      <c r="J252" t="s">
        <v>84</v>
      </c>
      <c r="K252">
        <v>129.47999999999999</v>
      </c>
    </row>
    <row r="253" spans="1:11" x14ac:dyDescent="0.15">
      <c r="A253">
        <v>43976736</v>
      </c>
      <c r="B253">
        <f>YEAR(Table1[[#This Row],[Posting_Date]])</f>
        <v>2019</v>
      </c>
      <c r="C253" t="str">
        <f>TEXT(Table1[[#This Row],[Posting_Date]],"mmm")</f>
        <v>Jul</v>
      </c>
      <c r="D253" t="s">
        <v>538</v>
      </c>
      <c r="E253" t="s">
        <v>1767</v>
      </c>
      <c r="F253" t="s">
        <v>1267</v>
      </c>
      <c r="G253" t="s">
        <v>16</v>
      </c>
      <c r="H253" t="s">
        <v>49</v>
      </c>
      <c r="I253"/>
      <c r="J253" t="s">
        <v>18</v>
      </c>
      <c r="K253">
        <v>464.6</v>
      </c>
    </row>
    <row r="254" spans="1:11" x14ac:dyDescent="0.15">
      <c r="A254">
        <v>25637908</v>
      </c>
      <c r="B254">
        <f>YEAR(Table1[[#This Row],[Posting_Date]])</f>
        <v>2019</v>
      </c>
      <c r="C254" t="str">
        <f>TEXT(Table1[[#This Row],[Posting_Date]],"mmm")</f>
        <v>Jul</v>
      </c>
      <c r="D254" t="s">
        <v>1284</v>
      </c>
      <c r="E254" t="s">
        <v>1766</v>
      </c>
      <c r="F254" t="s">
        <v>1285</v>
      </c>
      <c r="G254" t="s">
        <v>83</v>
      </c>
      <c r="H254" t="s">
        <v>49</v>
      </c>
      <c r="I254"/>
      <c r="J254" t="s">
        <v>84</v>
      </c>
      <c r="K254">
        <v>173.37</v>
      </c>
    </row>
    <row r="255" spans="1:11" x14ac:dyDescent="0.15">
      <c r="A255">
        <v>92643121</v>
      </c>
      <c r="B255">
        <f>YEAR(Table1[[#This Row],[Posting_Date]])</f>
        <v>2019</v>
      </c>
      <c r="C255" t="str">
        <f>TEXT(Table1[[#This Row],[Posting_Date]],"mmm")</f>
        <v>Jul</v>
      </c>
      <c r="D255" t="s">
        <v>58</v>
      </c>
      <c r="E255" t="s">
        <v>1666</v>
      </c>
      <c r="F255" t="s">
        <v>59</v>
      </c>
      <c r="G255" t="s">
        <v>16</v>
      </c>
      <c r="H255" t="s">
        <v>37</v>
      </c>
      <c r="I255"/>
      <c r="J255" t="s">
        <v>18</v>
      </c>
      <c r="K255">
        <v>1000</v>
      </c>
    </row>
    <row r="256" spans="1:11" x14ac:dyDescent="0.15">
      <c r="A256">
        <v>32280815</v>
      </c>
      <c r="B256">
        <f>YEAR(Table1[[#This Row],[Posting_Date]])</f>
        <v>2019</v>
      </c>
      <c r="C256" t="str">
        <f>TEXT(Table1[[#This Row],[Posting_Date]],"mmm")</f>
        <v>Jul</v>
      </c>
      <c r="D256" t="s">
        <v>58</v>
      </c>
      <c r="E256" t="s">
        <v>1629</v>
      </c>
      <c r="F256" t="s">
        <v>399</v>
      </c>
      <c r="G256" t="s">
        <v>62</v>
      </c>
      <c r="H256" t="s">
        <v>49</v>
      </c>
      <c r="I256"/>
      <c r="J256" t="s">
        <v>63</v>
      </c>
      <c r="K256">
        <v>18.440000000000001</v>
      </c>
    </row>
    <row r="257" spans="1:11" x14ac:dyDescent="0.15">
      <c r="A257">
        <v>89658547</v>
      </c>
      <c r="B257">
        <f>YEAR(Table1[[#This Row],[Posting_Date]])</f>
        <v>2019</v>
      </c>
      <c r="C257" t="str">
        <f>TEXT(Table1[[#This Row],[Posting_Date]],"mmm")</f>
        <v>Jul</v>
      </c>
      <c r="D257" t="s">
        <v>1240</v>
      </c>
      <c r="E257" t="s">
        <v>1688</v>
      </c>
      <c r="F257" t="s">
        <v>1241</v>
      </c>
      <c r="G257" t="s">
        <v>62</v>
      </c>
      <c r="H257" t="s">
        <v>37</v>
      </c>
      <c r="I257"/>
      <c r="J257" t="s">
        <v>63</v>
      </c>
      <c r="K257">
        <v>250</v>
      </c>
    </row>
    <row r="258" spans="1:11" x14ac:dyDescent="0.15">
      <c r="A258">
        <v>49419421</v>
      </c>
      <c r="B258">
        <f>YEAR(Table1[[#This Row],[Posting_Date]])</f>
        <v>2019</v>
      </c>
      <c r="C258" t="str">
        <f>TEXT(Table1[[#This Row],[Posting_Date]],"mmm")</f>
        <v>Jul</v>
      </c>
      <c r="D258" t="s">
        <v>417</v>
      </c>
      <c r="E258" t="s">
        <v>1590</v>
      </c>
      <c r="F258" t="s">
        <v>418</v>
      </c>
      <c r="G258" t="s">
        <v>10</v>
      </c>
      <c r="H258" t="s">
        <v>12</v>
      </c>
      <c r="I258" t="s">
        <v>11</v>
      </c>
      <c r="J258" t="s">
        <v>13</v>
      </c>
      <c r="K258">
        <v>3263.79</v>
      </c>
    </row>
    <row r="259" spans="1:11" x14ac:dyDescent="0.15">
      <c r="A259">
        <v>93541392</v>
      </c>
      <c r="B259">
        <f>YEAR(Table1[[#This Row],[Posting_Date]])</f>
        <v>2019</v>
      </c>
      <c r="C259" t="str">
        <f>TEXT(Table1[[#This Row],[Posting_Date]],"mmm")</f>
        <v>Jul</v>
      </c>
      <c r="D259" t="s">
        <v>417</v>
      </c>
      <c r="E259" t="s">
        <v>1621</v>
      </c>
      <c r="F259" t="s">
        <v>1071</v>
      </c>
      <c r="G259" t="s">
        <v>44</v>
      </c>
      <c r="H259" t="s">
        <v>49</v>
      </c>
      <c r="I259"/>
      <c r="J259" t="s">
        <v>18</v>
      </c>
      <c r="K259">
        <v>3395.71</v>
      </c>
    </row>
    <row r="260" spans="1:11" x14ac:dyDescent="0.15">
      <c r="A260">
        <v>22091558</v>
      </c>
      <c r="B260">
        <f>YEAR(Table1[[#This Row],[Posting_Date]])</f>
        <v>2019</v>
      </c>
      <c r="C260" t="str">
        <f>TEXT(Table1[[#This Row],[Posting_Date]],"mmm")</f>
        <v>Jul</v>
      </c>
      <c r="D260" t="s">
        <v>294</v>
      </c>
      <c r="E260" t="s">
        <v>1612</v>
      </c>
      <c r="F260" t="s">
        <v>295</v>
      </c>
      <c r="G260" t="s">
        <v>83</v>
      </c>
      <c r="H260" t="s">
        <v>12</v>
      </c>
      <c r="I260" t="s">
        <v>11</v>
      </c>
      <c r="J260" t="s">
        <v>84</v>
      </c>
      <c r="K260">
        <v>3812.78</v>
      </c>
    </row>
    <row r="261" spans="1:11" x14ac:dyDescent="0.15">
      <c r="A261">
        <v>28816725</v>
      </c>
      <c r="B261">
        <f>YEAR(Table1[[#This Row],[Posting_Date]])</f>
        <v>2019</v>
      </c>
      <c r="C261" t="str">
        <f>TEXT(Table1[[#This Row],[Posting_Date]],"mmm")</f>
        <v>Jul</v>
      </c>
      <c r="D261" t="s">
        <v>294</v>
      </c>
      <c r="E261" t="s">
        <v>1618</v>
      </c>
      <c r="F261" t="s">
        <v>909</v>
      </c>
      <c r="G261" t="s">
        <v>30</v>
      </c>
      <c r="H261" t="s">
        <v>49</v>
      </c>
      <c r="I261"/>
      <c r="J261" t="s">
        <v>31</v>
      </c>
      <c r="K261">
        <v>3429.03</v>
      </c>
    </row>
    <row r="262" spans="1:11" x14ac:dyDescent="0.15">
      <c r="A262">
        <v>75805611</v>
      </c>
      <c r="B262">
        <f>YEAR(Table1[[#This Row],[Posting_Date]])</f>
        <v>2019</v>
      </c>
      <c r="C262" t="str">
        <f>TEXT(Table1[[#This Row],[Posting_Date]],"mmm")</f>
        <v>Jul</v>
      </c>
      <c r="D262" t="s">
        <v>650</v>
      </c>
      <c r="E262" t="s">
        <v>1702</v>
      </c>
      <c r="F262" t="s">
        <v>651</v>
      </c>
      <c r="G262" t="s">
        <v>30</v>
      </c>
      <c r="H262" t="s">
        <v>37</v>
      </c>
      <c r="I262"/>
      <c r="J262" t="s">
        <v>31</v>
      </c>
      <c r="K262">
        <v>250</v>
      </c>
    </row>
    <row r="263" spans="1:11" x14ac:dyDescent="0.15">
      <c r="A263">
        <v>88630816</v>
      </c>
      <c r="B263">
        <f>YEAR(Table1[[#This Row],[Posting_Date]])</f>
        <v>2019</v>
      </c>
      <c r="C263" t="str">
        <f>TEXT(Table1[[#This Row],[Posting_Date]],"mmm")</f>
        <v>Jul</v>
      </c>
      <c r="D263" t="s">
        <v>996</v>
      </c>
      <c r="E263" t="s">
        <v>1767</v>
      </c>
      <c r="F263" t="s">
        <v>997</v>
      </c>
      <c r="G263" t="s">
        <v>26</v>
      </c>
      <c r="H263" t="s">
        <v>49</v>
      </c>
      <c r="I263"/>
      <c r="J263" t="s">
        <v>27</v>
      </c>
      <c r="K263">
        <v>4639.0200000000004</v>
      </c>
    </row>
    <row r="264" spans="1:11" x14ac:dyDescent="0.15">
      <c r="A264">
        <v>51533380</v>
      </c>
      <c r="B264">
        <f>YEAR(Table1[[#This Row],[Posting_Date]])</f>
        <v>2019</v>
      </c>
      <c r="C264" t="str">
        <f>TEXT(Table1[[#This Row],[Posting_Date]],"mmm")</f>
        <v>Jul</v>
      </c>
      <c r="D264" t="s">
        <v>871</v>
      </c>
      <c r="E264" t="s">
        <v>1670</v>
      </c>
      <c r="F264" t="s">
        <v>993</v>
      </c>
      <c r="G264" t="s">
        <v>83</v>
      </c>
      <c r="H264" t="s">
        <v>37</v>
      </c>
      <c r="I264"/>
      <c r="J264" t="s">
        <v>84</v>
      </c>
      <c r="K264">
        <v>250</v>
      </c>
    </row>
    <row r="265" spans="1:11" x14ac:dyDescent="0.15">
      <c r="A265">
        <v>57163507</v>
      </c>
      <c r="B265">
        <f>YEAR(Table1[[#This Row],[Posting_Date]])</f>
        <v>2019</v>
      </c>
      <c r="C265" t="str">
        <f>TEXT(Table1[[#This Row],[Posting_Date]],"mmm")</f>
        <v>Jul</v>
      </c>
      <c r="D265" t="s">
        <v>871</v>
      </c>
      <c r="E265" t="s">
        <v>1767</v>
      </c>
      <c r="F265" t="s">
        <v>872</v>
      </c>
      <c r="G265" t="s">
        <v>21</v>
      </c>
      <c r="H265" t="s">
        <v>49</v>
      </c>
      <c r="I265"/>
      <c r="J265" t="s">
        <v>31</v>
      </c>
      <c r="K265">
        <v>93.03</v>
      </c>
    </row>
    <row r="266" spans="1:11" x14ac:dyDescent="0.15">
      <c r="A266">
        <v>29746512</v>
      </c>
      <c r="B266">
        <f>YEAR(Table1[[#This Row],[Posting_Date]])</f>
        <v>2019</v>
      </c>
      <c r="C266" t="str">
        <f>TEXT(Table1[[#This Row],[Posting_Date]],"mmm")</f>
        <v>Jul</v>
      </c>
      <c r="D266" t="s">
        <v>989</v>
      </c>
      <c r="E266" t="s">
        <v>1703</v>
      </c>
      <c r="F266" t="s">
        <v>1349</v>
      </c>
      <c r="G266" t="s">
        <v>16</v>
      </c>
      <c r="H266" t="s">
        <v>37</v>
      </c>
      <c r="I266"/>
      <c r="J266" t="s">
        <v>18</v>
      </c>
      <c r="K266">
        <v>500</v>
      </c>
    </row>
    <row r="267" spans="1:11" x14ac:dyDescent="0.15">
      <c r="A267">
        <v>19741145</v>
      </c>
      <c r="B267">
        <f>YEAR(Table1[[#This Row],[Posting_Date]])</f>
        <v>2019</v>
      </c>
      <c r="C267" t="str">
        <f>TEXT(Table1[[#This Row],[Posting_Date]],"mmm")</f>
        <v>Jul</v>
      </c>
      <c r="D267" t="s">
        <v>989</v>
      </c>
      <c r="E267" t="s">
        <v>1618</v>
      </c>
      <c r="F267" t="s">
        <v>990</v>
      </c>
      <c r="G267" t="s">
        <v>83</v>
      </c>
      <c r="H267" t="s">
        <v>49</v>
      </c>
      <c r="I267"/>
      <c r="J267" t="s">
        <v>84</v>
      </c>
      <c r="K267">
        <v>456.17</v>
      </c>
    </row>
    <row r="268" spans="1:11" x14ac:dyDescent="0.15">
      <c r="A268">
        <v>96422713</v>
      </c>
      <c r="B268">
        <f>YEAR(Table1[[#This Row],[Posting_Date]])</f>
        <v>2019</v>
      </c>
      <c r="C268" t="str">
        <f>TEXT(Table1[[#This Row],[Posting_Date]],"mmm")</f>
        <v>Jul</v>
      </c>
      <c r="D268" t="s">
        <v>325</v>
      </c>
      <c r="E268" t="s">
        <v>1767</v>
      </c>
      <c r="F268" t="s">
        <v>326</v>
      </c>
      <c r="G268" t="s">
        <v>16</v>
      </c>
      <c r="H268" t="s">
        <v>49</v>
      </c>
      <c r="I268"/>
      <c r="J268" t="s">
        <v>18</v>
      </c>
      <c r="K268">
        <v>170.6</v>
      </c>
    </row>
    <row r="269" spans="1:11" x14ac:dyDescent="0.15">
      <c r="A269">
        <v>43497015</v>
      </c>
      <c r="B269">
        <f>YEAR(Table1[[#This Row],[Posting_Date]])</f>
        <v>2019</v>
      </c>
      <c r="C269" t="str">
        <f>TEXT(Table1[[#This Row],[Posting_Date]],"mmm")</f>
        <v>Aug</v>
      </c>
      <c r="D269" t="s">
        <v>1118</v>
      </c>
      <c r="E269" t="s">
        <v>1618</v>
      </c>
      <c r="F269" t="s">
        <v>1119</v>
      </c>
      <c r="G269" t="s">
        <v>26</v>
      </c>
      <c r="H269" t="s">
        <v>49</v>
      </c>
      <c r="I269"/>
      <c r="J269" t="s">
        <v>27</v>
      </c>
      <c r="K269">
        <v>2889.19</v>
      </c>
    </row>
    <row r="270" spans="1:11" x14ac:dyDescent="0.15">
      <c r="A270">
        <v>9235763</v>
      </c>
      <c r="B270">
        <f>YEAR(Table1[[#This Row],[Posting_Date]])</f>
        <v>2019</v>
      </c>
      <c r="C270" t="str">
        <f>TEXT(Table1[[#This Row],[Posting_Date]],"mmm")</f>
        <v>Aug</v>
      </c>
      <c r="D270" t="s">
        <v>606</v>
      </c>
      <c r="E270" t="s">
        <v>1618</v>
      </c>
      <c r="F270" t="s">
        <v>607</v>
      </c>
      <c r="G270" t="s">
        <v>83</v>
      </c>
      <c r="H270" t="s">
        <v>12</v>
      </c>
      <c r="I270" t="s">
        <v>11</v>
      </c>
      <c r="J270" t="s">
        <v>84</v>
      </c>
      <c r="K270">
        <v>3697.92</v>
      </c>
    </row>
    <row r="271" spans="1:11" x14ac:dyDescent="0.15">
      <c r="A271">
        <v>82915075</v>
      </c>
      <c r="B271">
        <f>YEAR(Table1[[#This Row],[Posting_Date]])</f>
        <v>2019</v>
      </c>
      <c r="C271" t="str">
        <f>TEXT(Table1[[#This Row],[Posting_Date]],"mmm")</f>
        <v>Aug</v>
      </c>
      <c r="D271" t="s">
        <v>606</v>
      </c>
      <c r="E271" t="s">
        <v>1611</v>
      </c>
      <c r="F271" t="s">
        <v>1299</v>
      </c>
      <c r="G271" t="s">
        <v>26</v>
      </c>
      <c r="H271" t="s">
        <v>49</v>
      </c>
      <c r="I271"/>
      <c r="J271" t="s">
        <v>27</v>
      </c>
      <c r="K271">
        <v>176.75</v>
      </c>
    </row>
    <row r="272" spans="1:11" x14ac:dyDescent="0.15">
      <c r="A272">
        <v>55141009</v>
      </c>
      <c r="B272">
        <f>YEAR(Table1[[#This Row],[Posting_Date]])</f>
        <v>2019</v>
      </c>
      <c r="C272" t="str">
        <f>TEXT(Table1[[#This Row],[Posting_Date]],"mmm")</f>
        <v>Aug</v>
      </c>
      <c r="D272" t="s">
        <v>1222</v>
      </c>
      <c r="E272" t="s">
        <v>1766</v>
      </c>
      <c r="F272" t="s">
        <v>1223</v>
      </c>
      <c r="G272" t="s">
        <v>10</v>
      </c>
      <c r="H272" t="s">
        <v>49</v>
      </c>
      <c r="I272"/>
      <c r="J272" t="s">
        <v>13</v>
      </c>
      <c r="K272">
        <v>206.83</v>
      </c>
    </row>
    <row r="273" spans="1:11" x14ac:dyDescent="0.15">
      <c r="A273">
        <v>8132164</v>
      </c>
      <c r="B273">
        <f>YEAR(Table1[[#This Row],[Posting_Date]])</f>
        <v>2019</v>
      </c>
      <c r="C273" t="str">
        <f>TEXT(Table1[[#This Row],[Posting_Date]],"mmm")</f>
        <v>Aug</v>
      </c>
      <c r="D273" t="s">
        <v>505</v>
      </c>
      <c r="E273" t="s">
        <v>1704</v>
      </c>
      <c r="F273" t="s">
        <v>891</v>
      </c>
      <c r="G273" t="s">
        <v>21</v>
      </c>
      <c r="H273" t="s">
        <v>37</v>
      </c>
      <c r="I273"/>
      <c r="J273" t="s">
        <v>31</v>
      </c>
      <c r="K273">
        <v>500</v>
      </c>
    </row>
    <row r="274" spans="1:11" x14ac:dyDescent="0.15">
      <c r="A274">
        <v>58164001</v>
      </c>
      <c r="B274">
        <f>YEAR(Table1[[#This Row],[Posting_Date]])</f>
        <v>2019</v>
      </c>
      <c r="C274" t="str">
        <f>TEXT(Table1[[#This Row],[Posting_Date]],"mmm")</f>
        <v>Aug</v>
      </c>
      <c r="D274" t="s">
        <v>505</v>
      </c>
      <c r="E274" t="s">
        <v>1766</v>
      </c>
      <c r="F274" t="s">
        <v>506</v>
      </c>
      <c r="G274" t="s">
        <v>62</v>
      </c>
      <c r="H274" t="s">
        <v>49</v>
      </c>
      <c r="I274"/>
      <c r="J274" t="s">
        <v>63</v>
      </c>
      <c r="K274">
        <v>184.7</v>
      </c>
    </row>
    <row r="275" spans="1:11" x14ac:dyDescent="0.15">
      <c r="A275">
        <v>89415912</v>
      </c>
      <c r="B275">
        <f>YEAR(Table1[[#This Row],[Posting_Date]])</f>
        <v>2019</v>
      </c>
      <c r="C275" t="str">
        <f>TEXT(Table1[[#This Row],[Posting_Date]],"mmm")</f>
        <v>Aug</v>
      </c>
      <c r="D275" t="s">
        <v>1353</v>
      </c>
      <c r="E275" t="s">
        <v>1621</v>
      </c>
      <c r="F275" t="s">
        <v>1354</v>
      </c>
      <c r="G275" t="s">
        <v>62</v>
      </c>
      <c r="H275" t="s">
        <v>49</v>
      </c>
      <c r="I275"/>
      <c r="J275" t="s">
        <v>63</v>
      </c>
      <c r="K275">
        <v>4589.55</v>
      </c>
    </row>
    <row r="276" spans="1:11" x14ac:dyDescent="0.15">
      <c r="A276">
        <v>66468610</v>
      </c>
      <c r="B276">
        <f>YEAR(Table1[[#This Row],[Posting_Date]])</f>
        <v>2019</v>
      </c>
      <c r="C276" t="str">
        <f>TEXT(Table1[[#This Row],[Posting_Date]],"mmm")</f>
        <v>Aug</v>
      </c>
      <c r="D276" t="s">
        <v>1470</v>
      </c>
      <c r="E276" t="s">
        <v>1611</v>
      </c>
      <c r="F276" t="s">
        <v>1471</v>
      </c>
      <c r="G276" t="s">
        <v>16</v>
      </c>
      <c r="H276" t="s">
        <v>12</v>
      </c>
      <c r="I276" t="s">
        <v>11</v>
      </c>
      <c r="J276" t="s">
        <v>18</v>
      </c>
      <c r="K276">
        <v>3938.57</v>
      </c>
    </row>
    <row r="277" spans="1:11" x14ac:dyDescent="0.15">
      <c r="A277">
        <v>847090</v>
      </c>
      <c r="B277">
        <f>YEAR(Table1[[#This Row],[Posting_Date]])</f>
        <v>2019</v>
      </c>
      <c r="C277" t="str">
        <f>TEXT(Table1[[#This Row],[Posting_Date]],"mmm")</f>
        <v>Aug</v>
      </c>
      <c r="D277" t="s">
        <v>848</v>
      </c>
      <c r="E277" t="s">
        <v>1611</v>
      </c>
      <c r="F277" t="s">
        <v>1127</v>
      </c>
      <c r="G277" t="s">
        <v>30</v>
      </c>
      <c r="H277" t="s">
        <v>49</v>
      </c>
      <c r="I277"/>
      <c r="J277" t="s">
        <v>31</v>
      </c>
      <c r="K277">
        <v>237.15</v>
      </c>
    </row>
    <row r="278" spans="1:11" x14ac:dyDescent="0.15">
      <c r="A278">
        <v>90536280</v>
      </c>
      <c r="B278">
        <f>YEAR(Table1[[#This Row],[Posting_Date]])</f>
        <v>2019</v>
      </c>
      <c r="C278" t="str">
        <f>TEXT(Table1[[#This Row],[Posting_Date]],"mmm")</f>
        <v>Aug</v>
      </c>
      <c r="D278" t="s">
        <v>848</v>
      </c>
      <c r="E278" t="s">
        <v>1767</v>
      </c>
      <c r="F278" t="s">
        <v>849</v>
      </c>
      <c r="G278" t="s">
        <v>44</v>
      </c>
      <c r="H278" t="s">
        <v>49</v>
      </c>
      <c r="I278"/>
      <c r="J278" t="s">
        <v>18</v>
      </c>
      <c r="K278">
        <v>1670.86</v>
      </c>
    </row>
    <row r="279" spans="1:11" x14ac:dyDescent="0.15">
      <c r="A279">
        <v>22350983</v>
      </c>
      <c r="B279">
        <f>YEAR(Table1[[#This Row],[Posting_Date]])</f>
        <v>2019</v>
      </c>
      <c r="C279" t="str">
        <f>TEXT(Table1[[#This Row],[Posting_Date]],"mmm")</f>
        <v>Aug</v>
      </c>
      <c r="D279" t="s">
        <v>285</v>
      </c>
      <c r="E279" t="s">
        <v>1611</v>
      </c>
      <c r="F279" t="s">
        <v>1360</v>
      </c>
      <c r="G279" t="s">
        <v>44</v>
      </c>
      <c r="H279" t="s">
        <v>49</v>
      </c>
      <c r="I279"/>
      <c r="J279" t="s">
        <v>18</v>
      </c>
      <c r="K279">
        <v>454.98</v>
      </c>
    </row>
    <row r="280" spans="1:11" x14ac:dyDescent="0.15">
      <c r="A280">
        <v>64388338</v>
      </c>
      <c r="B280">
        <f>YEAR(Table1[[#This Row],[Posting_Date]])</f>
        <v>2019</v>
      </c>
      <c r="C280" t="str">
        <f>TEXT(Table1[[#This Row],[Posting_Date]],"mmm")</f>
        <v>Aug</v>
      </c>
      <c r="D280" t="s">
        <v>285</v>
      </c>
      <c r="E280" t="s">
        <v>1767</v>
      </c>
      <c r="F280" t="s">
        <v>286</v>
      </c>
      <c r="G280" t="s">
        <v>10</v>
      </c>
      <c r="H280" t="s">
        <v>49</v>
      </c>
      <c r="I280"/>
      <c r="J280" t="s">
        <v>13</v>
      </c>
      <c r="K280">
        <v>1581.13</v>
      </c>
    </row>
    <row r="281" spans="1:11" x14ac:dyDescent="0.15">
      <c r="A281">
        <v>10535273</v>
      </c>
      <c r="B281">
        <f>YEAR(Table1[[#This Row],[Posting_Date]])</f>
        <v>2019</v>
      </c>
      <c r="C281" t="str">
        <f>TEXT(Table1[[#This Row],[Posting_Date]],"mmm")</f>
        <v>Aug</v>
      </c>
      <c r="D281" t="s">
        <v>121</v>
      </c>
      <c r="E281" t="s">
        <v>1611</v>
      </c>
      <c r="F281" t="s">
        <v>352</v>
      </c>
      <c r="G281" t="s">
        <v>44</v>
      </c>
      <c r="H281" t="s">
        <v>12</v>
      </c>
      <c r="I281" t="s">
        <v>22</v>
      </c>
      <c r="J281" t="s">
        <v>18</v>
      </c>
      <c r="K281">
        <v>2284.84</v>
      </c>
    </row>
    <row r="282" spans="1:11" x14ac:dyDescent="0.15">
      <c r="A282">
        <v>87770794</v>
      </c>
      <c r="B282">
        <f>YEAR(Table1[[#This Row],[Posting_Date]])</f>
        <v>2019</v>
      </c>
      <c r="C282" t="str">
        <f>TEXT(Table1[[#This Row],[Posting_Date]],"mmm")</f>
        <v>Aug</v>
      </c>
      <c r="D282" t="s">
        <v>121</v>
      </c>
      <c r="E282" t="s">
        <v>1727</v>
      </c>
      <c r="F282" t="s">
        <v>122</v>
      </c>
      <c r="G282" t="s">
        <v>10</v>
      </c>
      <c r="H282" t="s">
        <v>37</v>
      </c>
      <c r="I282"/>
      <c r="J282" t="s">
        <v>13</v>
      </c>
      <c r="K282">
        <v>500</v>
      </c>
    </row>
    <row r="283" spans="1:11" x14ac:dyDescent="0.15">
      <c r="A283">
        <v>17495338</v>
      </c>
      <c r="B283">
        <f>YEAR(Table1[[#This Row],[Posting_Date]])</f>
        <v>2019</v>
      </c>
      <c r="C283" t="str">
        <f>TEXT(Table1[[#This Row],[Posting_Date]],"mmm")</f>
        <v>Aug</v>
      </c>
      <c r="D283" t="s">
        <v>831</v>
      </c>
      <c r="E283" t="s">
        <v>1766</v>
      </c>
      <c r="F283" t="s">
        <v>832</v>
      </c>
      <c r="G283" t="s">
        <v>16</v>
      </c>
      <c r="H283" t="s">
        <v>12</v>
      </c>
      <c r="I283" t="s">
        <v>34</v>
      </c>
      <c r="J283" t="s">
        <v>18</v>
      </c>
      <c r="K283">
        <v>548.27</v>
      </c>
    </row>
    <row r="284" spans="1:11" x14ac:dyDescent="0.15">
      <c r="A284">
        <v>43910772</v>
      </c>
      <c r="B284">
        <f>YEAR(Table1[[#This Row],[Posting_Date]])</f>
        <v>2019</v>
      </c>
      <c r="C284" t="str">
        <f>TEXT(Table1[[#This Row],[Posting_Date]],"mmm")</f>
        <v>Aug</v>
      </c>
      <c r="D284" t="s">
        <v>448</v>
      </c>
      <c r="E284" t="s">
        <v>1705</v>
      </c>
      <c r="F284" t="s">
        <v>449</v>
      </c>
      <c r="G284" t="s">
        <v>26</v>
      </c>
      <c r="H284" t="s">
        <v>37</v>
      </c>
      <c r="I284"/>
      <c r="J284" t="s">
        <v>27</v>
      </c>
      <c r="K284">
        <v>500</v>
      </c>
    </row>
    <row r="285" spans="1:11" x14ac:dyDescent="0.15">
      <c r="A285">
        <v>70921954</v>
      </c>
      <c r="B285">
        <f>YEAR(Table1[[#This Row],[Posting_Date]])</f>
        <v>2019</v>
      </c>
      <c r="C285" t="str">
        <f>TEXT(Table1[[#This Row],[Posting_Date]],"mmm")</f>
        <v>Aug</v>
      </c>
      <c r="D285" t="s">
        <v>1519</v>
      </c>
      <c r="E285" t="s">
        <v>1618</v>
      </c>
      <c r="F285" t="s">
        <v>1520</v>
      </c>
      <c r="G285" t="s">
        <v>62</v>
      </c>
      <c r="H285" t="s">
        <v>49</v>
      </c>
      <c r="I285"/>
      <c r="J285" t="s">
        <v>63</v>
      </c>
      <c r="K285">
        <v>111.7</v>
      </c>
    </row>
    <row r="286" spans="1:11" x14ac:dyDescent="0.15">
      <c r="A286">
        <v>43667223</v>
      </c>
      <c r="B286">
        <f>YEAR(Table1[[#This Row],[Posting_Date]])</f>
        <v>2019</v>
      </c>
      <c r="C286" t="str">
        <f>TEXT(Table1[[#This Row],[Posting_Date]],"mmm")</f>
        <v>Aug</v>
      </c>
      <c r="D286" t="s">
        <v>1238</v>
      </c>
      <c r="E286" t="s">
        <v>1611</v>
      </c>
      <c r="F286" t="s">
        <v>1510</v>
      </c>
      <c r="G286" t="s">
        <v>62</v>
      </c>
      <c r="H286" t="s">
        <v>49</v>
      </c>
      <c r="I286"/>
      <c r="J286" t="s">
        <v>63</v>
      </c>
      <c r="K286">
        <v>399.12</v>
      </c>
    </row>
    <row r="287" spans="1:11" x14ac:dyDescent="0.15">
      <c r="A287">
        <v>3477343</v>
      </c>
      <c r="B287">
        <f>YEAR(Table1[[#This Row],[Posting_Date]])</f>
        <v>2019</v>
      </c>
      <c r="C287" t="str">
        <f>TEXT(Table1[[#This Row],[Posting_Date]],"mmm")</f>
        <v>Aug</v>
      </c>
      <c r="D287" t="s">
        <v>1238</v>
      </c>
      <c r="E287" t="s">
        <v>1621</v>
      </c>
      <c r="F287" t="s">
        <v>1239</v>
      </c>
      <c r="G287" t="s">
        <v>30</v>
      </c>
      <c r="H287" t="s">
        <v>49</v>
      </c>
      <c r="I287"/>
      <c r="J287" t="s">
        <v>31</v>
      </c>
      <c r="K287">
        <v>444.82</v>
      </c>
    </row>
    <row r="288" spans="1:11" x14ac:dyDescent="0.15">
      <c r="A288">
        <v>711632</v>
      </c>
      <c r="B288">
        <f>YEAR(Table1[[#This Row],[Posting_Date]])</f>
        <v>2019</v>
      </c>
      <c r="C288" t="str">
        <f>TEXT(Table1[[#This Row],[Posting_Date]],"mmm")</f>
        <v>Aug</v>
      </c>
      <c r="D288" t="s">
        <v>262</v>
      </c>
      <c r="E288" t="s">
        <v>1611</v>
      </c>
      <c r="F288" t="s">
        <v>263</v>
      </c>
      <c r="G288" t="s">
        <v>16</v>
      </c>
      <c r="H288" t="s">
        <v>12</v>
      </c>
      <c r="I288" t="s">
        <v>11</v>
      </c>
      <c r="J288" t="s">
        <v>18</v>
      </c>
      <c r="K288">
        <v>2057.59</v>
      </c>
    </row>
    <row r="289" spans="1:11" x14ac:dyDescent="0.15">
      <c r="A289">
        <v>31497085</v>
      </c>
      <c r="B289">
        <f>YEAR(Table1[[#This Row],[Posting_Date]])</f>
        <v>2019</v>
      </c>
      <c r="C289" t="str">
        <f>TEXT(Table1[[#This Row],[Posting_Date]],"mmm")</f>
        <v>Aug</v>
      </c>
      <c r="D289" t="s">
        <v>262</v>
      </c>
      <c r="E289" t="s">
        <v>1706</v>
      </c>
      <c r="F289" t="s">
        <v>1381</v>
      </c>
      <c r="G289" t="s">
        <v>44</v>
      </c>
      <c r="H289" t="s">
        <v>37</v>
      </c>
      <c r="I289"/>
      <c r="J289" t="s">
        <v>18</v>
      </c>
      <c r="K289">
        <v>500</v>
      </c>
    </row>
    <row r="290" spans="1:11" x14ac:dyDescent="0.15">
      <c r="A290">
        <v>21463885</v>
      </c>
      <c r="B290">
        <f>YEAR(Table1[[#This Row],[Posting_Date]])</f>
        <v>2019</v>
      </c>
      <c r="C290" t="str">
        <f>TEXT(Table1[[#This Row],[Posting_Date]],"mmm")</f>
        <v>Aug</v>
      </c>
      <c r="D290" t="s">
        <v>262</v>
      </c>
      <c r="E290" t="s">
        <v>1767</v>
      </c>
      <c r="F290" t="s">
        <v>964</v>
      </c>
      <c r="G290" t="s">
        <v>21</v>
      </c>
      <c r="H290" t="s">
        <v>49</v>
      </c>
      <c r="I290"/>
      <c r="J290" t="s">
        <v>31</v>
      </c>
      <c r="K290">
        <v>4701.42</v>
      </c>
    </row>
    <row r="291" spans="1:11" x14ac:dyDescent="0.15">
      <c r="A291">
        <v>12198379</v>
      </c>
      <c r="B291">
        <f>YEAR(Table1[[#This Row],[Posting_Date]])</f>
        <v>2019</v>
      </c>
      <c r="C291" t="str">
        <f>TEXT(Table1[[#This Row],[Posting_Date]],"mmm")</f>
        <v>Aug</v>
      </c>
      <c r="D291" t="s">
        <v>1256</v>
      </c>
      <c r="E291" t="s">
        <v>1611</v>
      </c>
      <c r="F291" t="s">
        <v>1257</v>
      </c>
      <c r="G291" t="s">
        <v>26</v>
      </c>
      <c r="H291" t="s">
        <v>49</v>
      </c>
      <c r="I291"/>
      <c r="J291" t="s">
        <v>27</v>
      </c>
      <c r="K291">
        <v>174.34</v>
      </c>
    </row>
    <row r="292" spans="1:11" x14ac:dyDescent="0.15">
      <c r="A292">
        <v>90346960</v>
      </c>
      <c r="B292">
        <f>YEAR(Table1[[#This Row],[Posting_Date]])</f>
        <v>2019</v>
      </c>
      <c r="C292" t="str">
        <f>TEXT(Table1[[#This Row],[Posting_Date]],"mmm")</f>
        <v>Aug</v>
      </c>
      <c r="D292" t="s">
        <v>1297</v>
      </c>
      <c r="E292" t="s">
        <v>1754</v>
      </c>
      <c r="F292" t="s">
        <v>1298</v>
      </c>
      <c r="G292" t="s">
        <v>83</v>
      </c>
      <c r="H292" t="s">
        <v>37</v>
      </c>
      <c r="I292"/>
      <c r="J292" t="s">
        <v>84</v>
      </c>
      <c r="K292">
        <v>1000</v>
      </c>
    </row>
    <row r="293" spans="1:11" x14ac:dyDescent="0.15">
      <c r="A293">
        <v>56506150</v>
      </c>
      <c r="B293">
        <f>YEAR(Table1[[#This Row],[Posting_Date]])</f>
        <v>2019</v>
      </c>
      <c r="C293" t="str">
        <f>TEXT(Table1[[#This Row],[Posting_Date]],"mmm")</f>
        <v>Aug</v>
      </c>
      <c r="D293" t="s">
        <v>1297</v>
      </c>
      <c r="E293" t="s">
        <v>1766</v>
      </c>
      <c r="F293" t="s">
        <v>1486</v>
      </c>
      <c r="G293" t="s">
        <v>16</v>
      </c>
      <c r="H293" t="s">
        <v>49</v>
      </c>
      <c r="I293"/>
      <c r="J293" t="s">
        <v>18</v>
      </c>
      <c r="K293">
        <v>62.63</v>
      </c>
    </row>
    <row r="294" spans="1:11" x14ac:dyDescent="0.15">
      <c r="A294">
        <v>5671574</v>
      </c>
      <c r="B294">
        <f>YEAR(Table1[[#This Row],[Posting_Date]])</f>
        <v>2019</v>
      </c>
      <c r="C294" t="str">
        <f>TEXT(Table1[[#This Row],[Posting_Date]],"mmm")</f>
        <v>Aug</v>
      </c>
      <c r="D294" t="s">
        <v>264</v>
      </c>
      <c r="E294" t="s">
        <v>1611</v>
      </c>
      <c r="F294" t="s">
        <v>265</v>
      </c>
      <c r="G294" t="s">
        <v>26</v>
      </c>
      <c r="H294" t="s">
        <v>49</v>
      </c>
      <c r="I294"/>
      <c r="J294" t="s">
        <v>27</v>
      </c>
      <c r="K294">
        <v>248.65</v>
      </c>
    </row>
    <row r="295" spans="1:11" x14ac:dyDescent="0.15">
      <c r="A295">
        <v>28708547</v>
      </c>
      <c r="B295">
        <f>YEAR(Table1[[#This Row],[Posting_Date]])</f>
        <v>2019</v>
      </c>
      <c r="C295" t="str">
        <f>TEXT(Table1[[#This Row],[Posting_Date]],"mmm")</f>
        <v>Aug</v>
      </c>
      <c r="D295" t="s">
        <v>855</v>
      </c>
      <c r="E295" t="s">
        <v>1621</v>
      </c>
      <c r="F295" t="s">
        <v>856</v>
      </c>
      <c r="G295" t="s">
        <v>30</v>
      </c>
      <c r="H295" t="s">
        <v>49</v>
      </c>
      <c r="I295"/>
      <c r="J295" t="s">
        <v>31</v>
      </c>
      <c r="K295">
        <v>3876.01</v>
      </c>
    </row>
    <row r="296" spans="1:11" x14ac:dyDescent="0.15">
      <c r="A296">
        <v>28076352</v>
      </c>
      <c r="B296">
        <f>YEAR(Table1[[#This Row],[Posting_Date]])</f>
        <v>2019</v>
      </c>
      <c r="C296" t="str">
        <f>TEXT(Table1[[#This Row],[Posting_Date]],"mmm")</f>
        <v>Aug</v>
      </c>
      <c r="D296" t="s">
        <v>287</v>
      </c>
      <c r="E296" t="s">
        <v>1621</v>
      </c>
      <c r="F296" t="s">
        <v>1418</v>
      </c>
      <c r="G296" t="s">
        <v>26</v>
      </c>
      <c r="H296" t="s">
        <v>12</v>
      </c>
      <c r="I296" t="s">
        <v>34</v>
      </c>
      <c r="J296" t="s">
        <v>27</v>
      </c>
      <c r="K296">
        <v>4348.37</v>
      </c>
    </row>
    <row r="297" spans="1:11" x14ac:dyDescent="0.15">
      <c r="A297">
        <v>69854418</v>
      </c>
      <c r="B297">
        <f>YEAR(Table1[[#This Row],[Posting_Date]])</f>
        <v>2019</v>
      </c>
      <c r="C297" t="str">
        <f>TEXT(Table1[[#This Row],[Posting_Date]],"mmm")</f>
        <v>Aug</v>
      </c>
      <c r="D297" t="s">
        <v>287</v>
      </c>
      <c r="E297" t="s">
        <v>1611</v>
      </c>
      <c r="F297" t="s">
        <v>288</v>
      </c>
      <c r="G297" t="s">
        <v>10</v>
      </c>
      <c r="H297" t="s">
        <v>49</v>
      </c>
      <c r="I297"/>
      <c r="J297" t="s">
        <v>13</v>
      </c>
      <c r="K297">
        <v>389.79</v>
      </c>
    </row>
    <row r="298" spans="1:11" x14ac:dyDescent="0.15">
      <c r="A298">
        <v>20507400</v>
      </c>
      <c r="B298">
        <f>YEAR(Table1[[#This Row],[Posting_Date]])</f>
        <v>2019</v>
      </c>
      <c r="C298" t="str">
        <f>TEXT(Table1[[#This Row],[Posting_Date]],"mmm")</f>
        <v>Aug</v>
      </c>
      <c r="D298" t="s">
        <v>1125</v>
      </c>
      <c r="E298" t="s">
        <v>1766</v>
      </c>
      <c r="F298" t="s">
        <v>1126</v>
      </c>
      <c r="G298" t="s">
        <v>62</v>
      </c>
      <c r="H298" t="s">
        <v>49</v>
      </c>
      <c r="I298"/>
      <c r="J298" t="s">
        <v>63</v>
      </c>
      <c r="K298">
        <v>126.66</v>
      </c>
    </row>
    <row r="299" spans="1:11" x14ac:dyDescent="0.15">
      <c r="A299">
        <v>97222730</v>
      </c>
      <c r="B299">
        <f>YEAR(Table1[[#This Row],[Posting_Date]])</f>
        <v>2019</v>
      </c>
      <c r="C299" t="str">
        <f>TEXT(Table1[[#This Row],[Posting_Date]],"mmm")</f>
        <v>Sep</v>
      </c>
      <c r="D299" t="s">
        <v>438</v>
      </c>
      <c r="E299" t="s">
        <v>1766</v>
      </c>
      <c r="F299" t="s">
        <v>1053</v>
      </c>
      <c r="G299" t="s">
        <v>26</v>
      </c>
      <c r="H299" t="s">
        <v>12</v>
      </c>
      <c r="I299" t="s">
        <v>11</v>
      </c>
      <c r="J299" t="s">
        <v>27</v>
      </c>
      <c r="K299">
        <v>4584.3900000000003</v>
      </c>
    </row>
    <row r="300" spans="1:11" x14ac:dyDescent="0.15">
      <c r="A300">
        <v>76633685</v>
      </c>
      <c r="B300">
        <f>YEAR(Table1[[#This Row],[Posting_Date]])</f>
        <v>2019</v>
      </c>
      <c r="C300" t="str">
        <f>TEXT(Table1[[#This Row],[Posting_Date]],"mmm")</f>
        <v>Sep</v>
      </c>
      <c r="D300" t="s">
        <v>438</v>
      </c>
      <c r="E300" t="s">
        <v>1755</v>
      </c>
      <c r="F300" t="s">
        <v>1263</v>
      </c>
      <c r="G300" t="s">
        <v>62</v>
      </c>
      <c r="H300" t="s">
        <v>37</v>
      </c>
      <c r="I300"/>
      <c r="J300" t="s">
        <v>63</v>
      </c>
      <c r="K300">
        <v>1000</v>
      </c>
    </row>
    <row r="301" spans="1:11" x14ac:dyDescent="0.15">
      <c r="A301">
        <v>48794726</v>
      </c>
      <c r="B301">
        <f>YEAR(Table1[[#This Row],[Posting_Date]])</f>
        <v>2019</v>
      </c>
      <c r="C301" t="str">
        <f>TEXT(Table1[[#This Row],[Posting_Date]],"mmm")</f>
        <v>Sep</v>
      </c>
      <c r="D301" t="s">
        <v>438</v>
      </c>
      <c r="E301" t="s">
        <v>1621</v>
      </c>
      <c r="F301" t="s">
        <v>1335</v>
      </c>
      <c r="G301" t="s">
        <v>30</v>
      </c>
      <c r="H301" t="s">
        <v>49</v>
      </c>
      <c r="I301"/>
      <c r="J301" t="s">
        <v>31</v>
      </c>
      <c r="K301">
        <v>3232.69</v>
      </c>
    </row>
    <row r="302" spans="1:11" x14ac:dyDescent="0.15">
      <c r="A302">
        <v>90247788</v>
      </c>
      <c r="B302">
        <f>YEAR(Table1[[#This Row],[Posting_Date]])</f>
        <v>2019</v>
      </c>
      <c r="C302" t="str">
        <f>TEXT(Table1[[#This Row],[Posting_Date]],"mmm")</f>
        <v>Sep</v>
      </c>
      <c r="D302" t="s">
        <v>438</v>
      </c>
      <c r="E302" t="s">
        <v>1767</v>
      </c>
      <c r="F302" t="s">
        <v>439</v>
      </c>
      <c r="G302" t="s">
        <v>16</v>
      </c>
      <c r="H302" t="s">
        <v>49</v>
      </c>
      <c r="I302"/>
      <c r="J302" t="s">
        <v>18</v>
      </c>
      <c r="K302">
        <v>4354.66</v>
      </c>
    </row>
    <row r="303" spans="1:11" x14ac:dyDescent="0.15">
      <c r="A303">
        <v>54474046</v>
      </c>
      <c r="B303">
        <f>YEAR(Table1[[#This Row],[Posting_Date]])</f>
        <v>2019</v>
      </c>
      <c r="C303" t="str">
        <f>TEXT(Table1[[#This Row],[Posting_Date]],"mmm")</f>
        <v>Sep</v>
      </c>
      <c r="D303" t="s">
        <v>1230</v>
      </c>
      <c r="E303" t="s">
        <v>1618</v>
      </c>
      <c r="F303" t="s">
        <v>1231</v>
      </c>
      <c r="G303" t="s">
        <v>83</v>
      </c>
      <c r="H303" t="s">
        <v>49</v>
      </c>
      <c r="I303"/>
      <c r="J303" t="s">
        <v>84</v>
      </c>
      <c r="K303">
        <v>264.22000000000003</v>
      </c>
    </row>
    <row r="304" spans="1:11" x14ac:dyDescent="0.15">
      <c r="A304">
        <v>59243945</v>
      </c>
      <c r="B304">
        <f>YEAR(Table1[[#This Row],[Posting_Date]])</f>
        <v>2019</v>
      </c>
      <c r="C304" t="str">
        <f>TEXT(Table1[[#This Row],[Posting_Date]],"mmm")</f>
        <v>Sep</v>
      </c>
      <c r="D304" t="s">
        <v>319</v>
      </c>
      <c r="E304" t="s">
        <v>1767</v>
      </c>
      <c r="F304" t="s">
        <v>320</v>
      </c>
      <c r="G304" t="s">
        <v>16</v>
      </c>
      <c r="H304" t="s">
        <v>12</v>
      </c>
      <c r="I304" t="s">
        <v>11</v>
      </c>
      <c r="J304" t="s">
        <v>18</v>
      </c>
      <c r="K304">
        <v>1376.33</v>
      </c>
    </row>
    <row r="305" spans="1:11" x14ac:dyDescent="0.15">
      <c r="A305">
        <v>67156728</v>
      </c>
      <c r="B305">
        <f>YEAR(Table1[[#This Row],[Posting_Date]])</f>
        <v>2019</v>
      </c>
      <c r="C305" t="str">
        <f>TEXT(Table1[[#This Row],[Posting_Date]],"mmm")</f>
        <v>Sep</v>
      </c>
      <c r="D305" t="s">
        <v>214</v>
      </c>
      <c r="E305" t="s">
        <v>1611</v>
      </c>
      <c r="F305" t="s">
        <v>233</v>
      </c>
      <c r="G305" t="s">
        <v>10</v>
      </c>
      <c r="H305" t="s">
        <v>12</v>
      </c>
      <c r="I305" t="s">
        <v>11</v>
      </c>
      <c r="J305" t="s">
        <v>13</v>
      </c>
      <c r="K305">
        <v>4557.0600000000004</v>
      </c>
    </row>
    <row r="306" spans="1:11" x14ac:dyDescent="0.15">
      <c r="A306">
        <v>31356611</v>
      </c>
      <c r="B306">
        <f>YEAR(Table1[[#This Row],[Posting_Date]])</f>
        <v>2019</v>
      </c>
      <c r="C306" t="str">
        <f>TEXT(Table1[[#This Row],[Posting_Date]],"mmm")</f>
        <v>Sep</v>
      </c>
      <c r="D306" t="s">
        <v>214</v>
      </c>
      <c r="E306" t="s">
        <v>1671</v>
      </c>
      <c r="F306" t="s">
        <v>350</v>
      </c>
      <c r="G306" t="s">
        <v>44</v>
      </c>
      <c r="H306" t="s">
        <v>37</v>
      </c>
      <c r="I306"/>
      <c r="J306" t="s">
        <v>18</v>
      </c>
      <c r="K306">
        <v>250</v>
      </c>
    </row>
    <row r="307" spans="1:11" x14ac:dyDescent="0.15">
      <c r="A307">
        <v>53470242</v>
      </c>
      <c r="B307">
        <f>YEAR(Table1[[#This Row],[Posting_Date]])</f>
        <v>2019</v>
      </c>
      <c r="C307" t="str">
        <f>TEXT(Table1[[#This Row],[Posting_Date]],"mmm")</f>
        <v>Sep</v>
      </c>
      <c r="D307" t="s">
        <v>214</v>
      </c>
      <c r="E307" t="s">
        <v>1611</v>
      </c>
      <c r="F307" t="s">
        <v>215</v>
      </c>
      <c r="G307" t="s">
        <v>21</v>
      </c>
      <c r="H307" t="s">
        <v>49</v>
      </c>
      <c r="I307"/>
      <c r="J307" t="s">
        <v>31</v>
      </c>
      <c r="K307">
        <v>405.82</v>
      </c>
    </row>
    <row r="308" spans="1:11" x14ac:dyDescent="0.15">
      <c r="A308">
        <v>49288117</v>
      </c>
      <c r="B308">
        <f>YEAR(Table1[[#This Row],[Posting_Date]])</f>
        <v>2019</v>
      </c>
      <c r="C308" t="str">
        <f>TEXT(Table1[[#This Row],[Posting_Date]],"mmm")</f>
        <v>Sep</v>
      </c>
      <c r="D308" t="s">
        <v>214</v>
      </c>
      <c r="E308" t="s">
        <v>1611</v>
      </c>
      <c r="F308" t="s">
        <v>432</v>
      </c>
      <c r="G308" t="s">
        <v>83</v>
      </c>
      <c r="H308" t="s">
        <v>49</v>
      </c>
      <c r="I308"/>
      <c r="J308" t="s">
        <v>84</v>
      </c>
      <c r="K308">
        <v>53.93</v>
      </c>
    </row>
    <row r="309" spans="1:11" x14ac:dyDescent="0.15">
      <c r="A309">
        <v>84889634</v>
      </c>
      <c r="B309">
        <f>YEAR(Table1[[#This Row],[Posting_Date]])</f>
        <v>2019</v>
      </c>
      <c r="C309" t="str">
        <f>TEXT(Table1[[#This Row],[Posting_Date]],"mmm")</f>
        <v>Sep</v>
      </c>
      <c r="D309" t="s">
        <v>540</v>
      </c>
      <c r="E309" t="s">
        <v>1766</v>
      </c>
      <c r="F309" t="s">
        <v>541</v>
      </c>
      <c r="G309" t="s">
        <v>16</v>
      </c>
      <c r="H309" t="s">
        <v>49</v>
      </c>
      <c r="I309"/>
      <c r="J309" t="s">
        <v>18</v>
      </c>
      <c r="K309">
        <v>234.6</v>
      </c>
    </row>
    <row r="310" spans="1:11" x14ac:dyDescent="0.15">
      <c r="A310">
        <v>53690541</v>
      </c>
      <c r="B310">
        <f>YEAR(Table1[[#This Row],[Posting_Date]])</f>
        <v>2019</v>
      </c>
      <c r="C310" t="str">
        <f>TEXT(Table1[[#This Row],[Posting_Date]],"mmm")</f>
        <v>Sep</v>
      </c>
      <c r="D310" t="s">
        <v>680</v>
      </c>
      <c r="E310" t="s">
        <v>1756</v>
      </c>
      <c r="F310" t="s">
        <v>681</v>
      </c>
      <c r="G310" t="s">
        <v>30</v>
      </c>
      <c r="H310" t="s">
        <v>37</v>
      </c>
      <c r="I310"/>
      <c r="J310" t="s">
        <v>31</v>
      </c>
      <c r="K310">
        <v>1000</v>
      </c>
    </row>
    <row r="311" spans="1:11" x14ac:dyDescent="0.15">
      <c r="A311">
        <v>29540336</v>
      </c>
      <c r="B311">
        <f>YEAR(Table1[[#This Row],[Posting_Date]])</f>
        <v>2019</v>
      </c>
      <c r="C311" t="str">
        <f>TEXT(Table1[[#This Row],[Posting_Date]],"mmm")</f>
        <v>Sep</v>
      </c>
      <c r="D311" t="s">
        <v>1337</v>
      </c>
      <c r="E311" t="s">
        <v>1707</v>
      </c>
      <c r="F311" t="s">
        <v>1338</v>
      </c>
      <c r="G311" t="s">
        <v>10</v>
      </c>
      <c r="H311" t="s">
        <v>37</v>
      </c>
      <c r="I311"/>
      <c r="J311" t="s">
        <v>13</v>
      </c>
      <c r="K311">
        <v>500</v>
      </c>
    </row>
    <row r="312" spans="1:11" x14ac:dyDescent="0.15">
      <c r="A312">
        <v>13982715</v>
      </c>
      <c r="B312">
        <f>YEAR(Table1[[#This Row],[Posting_Date]])</f>
        <v>2019</v>
      </c>
      <c r="C312" t="str">
        <f>TEXT(Table1[[#This Row],[Posting_Date]],"mmm")</f>
        <v>Sep</v>
      </c>
      <c r="D312" t="s">
        <v>555</v>
      </c>
      <c r="E312" t="s">
        <v>1638</v>
      </c>
      <c r="F312" t="s">
        <v>1012</v>
      </c>
      <c r="G312" t="s">
        <v>21</v>
      </c>
      <c r="H312" t="s">
        <v>49</v>
      </c>
      <c r="I312"/>
      <c r="J312" t="s">
        <v>31</v>
      </c>
      <c r="K312">
        <v>37.090000000000003</v>
      </c>
    </row>
    <row r="313" spans="1:11" x14ac:dyDescent="0.15">
      <c r="A313">
        <v>4918351</v>
      </c>
      <c r="B313">
        <f>YEAR(Table1[[#This Row],[Posting_Date]])</f>
        <v>2019</v>
      </c>
      <c r="C313" t="str">
        <f>TEXT(Table1[[#This Row],[Posting_Date]],"mmm")</f>
        <v>Sep</v>
      </c>
      <c r="D313" t="s">
        <v>555</v>
      </c>
      <c r="E313" t="s">
        <v>1592</v>
      </c>
      <c r="F313" t="s">
        <v>556</v>
      </c>
      <c r="G313" t="s">
        <v>16</v>
      </c>
      <c r="H313" t="s">
        <v>49</v>
      </c>
      <c r="I313"/>
      <c r="J313" t="s">
        <v>18</v>
      </c>
      <c r="K313">
        <v>35.380000000000003</v>
      </c>
    </row>
    <row r="314" spans="1:11" x14ac:dyDescent="0.15">
      <c r="A314">
        <v>31961679</v>
      </c>
      <c r="B314">
        <f>YEAR(Table1[[#This Row],[Posting_Date]])</f>
        <v>2019</v>
      </c>
      <c r="C314" t="str">
        <f>TEXT(Table1[[#This Row],[Posting_Date]],"mmm")</f>
        <v>Sep</v>
      </c>
      <c r="D314" t="s">
        <v>266</v>
      </c>
      <c r="E314" t="s">
        <v>1766</v>
      </c>
      <c r="F314" t="s">
        <v>267</v>
      </c>
      <c r="G314" t="s">
        <v>83</v>
      </c>
      <c r="H314" t="s">
        <v>49</v>
      </c>
      <c r="I314"/>
      <c r="J314" t="s">
        <v>84</v>
      </c>
      <c r="K314">
        <v>69.86</v>
      </c>
    </row>
    <row r="315" spans="1:11" x14ac:dyDescent="0.15">
      <c r="A315">
        <v>21281770</v>
      </c>
      <c r="B315">
        <f>YEAR(Table1[[#This Row],[Posting_Date]])</f>
        <v>2019</v>
      </c>
      <c r="C315" t="str">
        <f>TEXT(Table1[[#This Row],[Posting_Date]],"mmm")</f>
        <v>Sep</v>
      </c>
      <c r="D315" t="s">
        <v>1109</v>
      </c>
      <c r="E315" t="s">
        <v>1621</v>
      </c>
      <c r="F315" t="s">
        <v>1110</v>
      </c>
      <c r="G315" t="s">
        <v>10</v>
      </c>
      <c r="H315" t="s">
        <v>12</v>
      </c>
      <c r="I315" t="s">
        <v>34</v>
      </c>
      <c r="J315" t="s">
        <v>13</v>
      </c>
      <c r="K315">
        <v>2283.7600000000002</v>
      </c>
    </row>
    <row r="316" spans="1:11" x14ac:dyDescent="0.15">
      <c r="A316">
        <v>86085835</v>
      </c>
      <c r="B316">
        <f>YEAR(Table1[[#This Row],[Posting_Date]])</f>
        <v>2019</v>
      </c>
      <c r="C316" t="str">
        <f>TEXT(Table1[[#This Row],[Posting_Date]],"mmm")</f>
        <v>Sep</v>
      </c>
      <c r="D316" t="s">
        <v>1109</v>
      </c>
      <c r="E316" t="s">
        <v>1764</v>
      </c>
      <c r="F316" t="s">
        <v>1179</v>
      </c>
      <c r="G316" t="s">
        <v>26</v>
      </c>
      <c r="H316" t="s">
        <v>37</v>
      </c>
      <c r="I316"/>
      <c r="J316" t="s">
        <v>27</v>
      </c>
      <c r="K316">
        <v>1000</v>
      </c>
    </row>
    <row r="317" spans="1:11" x14ac:dyDescent="0.15">
      <c r="A317">
        <v>2366578</v>
      </c>
      <c r="B317">
        <f>YEAR(Table1[[#This Row],[Posting_Date]])</f>
        <v>2019</v>
      </c>
      <c r="C317" t="str">
        <f>TEXT(Table1[[#This Row],[Posting_Date]],"mmm")</f>
        <v>Sep</v>
      </c>
      <c r="D317" t="s">
        <v>862</v>
      </c>
      <c r="E317" t="s">
        <v>1611</v>
      </c>
      <c r="F317" t="s">
        <v>863</v>
      </c>
      <c r="G317" t="s">
        <v>30</v>
      </c>
      <c r="H317" t="s">
        <v>49</v>
      </c>
      <c r="I317"/>
      <c r="J317" t="s">
        <v>31</v>
      </c>
      <c r="K317">
        <v>190.81</v>
      </c>
    </row>
    <row r="318" spans="1:11" x14ac:dyDescent="0.15">
      <c r="A318">
        <v>74235830</v>
      </c>
      <c r="B318">
        <f>YEAR(Table1[[#This Row],[Posting_Date]])</f>
        <v>2019</v>
      </c>
      <c r="C318" t="str">
        <f>TEXT(Table1[[#This Row],[Posting_Date]],"mmm")</f>
        <v>Sep</v>
      </c>
      <c r="D318" t="s">
        <v>862</v>
      </c>
      <c r="E318" t="s">
        <v>1603</v>
      </c>
      <c r="F318" t="s">
        <v>1022</v>
      </c>
      <c r="G318" t="s">
        <v>30</v>
      </c>
      <c r="H318" t="s">
        <v>49</v>
      </c>
      <c r="I318"/>
      <c r="J318" t="s">
        <v>31</v>
      </c>
      <c r="K318">
        <v>32.51</v>
      </c>
    </row>
    <row r="319" spans="1:11" x14ac:dyDescent="0.15">
      <c r="A319">
        <v>30932830</v>
      </c>
      <c r="B319">
        <f>YEAR(Table1[[#This Row],[Posting_Date]])</f>
        <v>2019</v>
      </c>
      <c r="C319" t="str">
        <f>TEXT(Table1[[#This Row],[Posting_Date]],"mmm")</f>
        <v>Sep</v>
      </c>
      <c r="D319" t="s">
        <v>1311</v>
      </c>
      <c r="E319" t="s">
        <v>1621</v>
      </c>
      <c r="F319" t="s">
        <v>1312</v>
      </c>
      <c r="G319" t="s">
        <v>44</v>
      </c>
      <c r="H319" t="s">
        <v>49</v>
      </c>
      <c r="I319"/>
      <c r="J319" t="s">
        <v>18</v>
      </c>
      <c r="K319">
        <v>2843.21</v>
      </c>
    </row>
    <row r="320" spans="1:11" x14ac:dyDescent="0.15">
      <c r="A320">
        <v>73285914</v>
      </c>
      <c r="B320">
        <f>YEAR(Table1[[#This Row],[Posting_Date]])</f>
        <v>2019</v>
      </c>
      <c r="C320" t="str">
        <f>TEXT(Table1[[#This Row],[Posting_Date]],"mmm")</f>
        <v>Sep</v>
      </c>
      <c r="D320" t="s">
        <v>357</v>
      </c>
      <c r="E320" t="s">
        <v>1621</v>
      </c>
      <c r="F320" t="s">
        <v>358</v>
      </c>
      <c r="G320" t="s">
        <v>83</v>
      </c>
      <c r="H320" t="s">
        <v>49</v>
      </c>
      <c r="I320"/>
      <c r="J320" t="s">
        <v>84</v>
      </c>
      <c r="K320">
        <v>1387.37</v>
      </c>
    </row>
    <row r="321" spans="1:11" x14ac:dyDescent="0.15">
      <c r="A321">
        <v>36360548</v>
      </c>
      <c r="B321">
        <f>YEAR(Table1[[#This Row],[Posting_Date]])</f>
        <v>2019</v>
      </c>
      <c r="C321" t="str">
        <f>TEXT(Table1[[#This Row],[Posting_Date]],"mmm")</f>
        <v>Sep</v>
      </c>
      <c r="D321" t="s">
        <v>225</v>
      </c>
      <c r="E321" t="s">
        <v>1618</v>
      </c>
      <c r="F321" t="s">
        <v>226</v>
      </c>
      <c r="G321" t="s">
        <v>26</v>
      </c>
      <c r="H321" t="s">
        <v>49</v>
      </c>
      <c r="I321"/>
      <c r="J321" t="s">
        <v>27</v>
      </c>
      <c r="K321">
        <v>3464.7</v>
      </c>
    </row>
    <row r="322" spans="1:11" x14ac:dyDescent="0.15">
      <c r="A322">
        <v>3694079</v>
      </c>
      <c r="B322">
        <f>YEAR(Table1[[#This Row],[Posting_Date]])</f>
        <v>2019</v>
      </c>
      <c r="C322" t="str">
        <f>TEXT(Table1[[#This Row],[Posting_Date]],"mmm")</f>
        <v>Sep</v>
      </c>
      <c r="D322" t="s">
        <v>225</v>
      </c>
      <c r="E322" t="s">
        <v>1618</v>
      </c>
      <c r="F322" t="s">
        <v>518</v>
      </c>
      <c r="G322" t="s">
        <v>62</v>
      </c>
      <c r="H322" t="s">
        <v>49</v>
      </c>
      <c r="I322"/>
      <c r="J322" t="s">
        <v>63</v>
      </c>
      <c r="K322">
        <v>139.38</v>
      </c>
    </row>
    <row r="323" spans="1:11" x14ac:dyDescent="0.15">
      <c r="A323">
        <v>77117692</v>
      </c>
      <c r="B323">
        <f>YEAR(Table1[[#This Row],[Posting_Date]])</f>
        <v>2019</v>
      </c>
      <c r="C323" t="str">
        <f>TEXT(Table1[[#This Row],[Posting_Date]],"mmm")</f>
        <v>Sep</v>
      </c>
      <c r="D323" t="s">
        <v>568</v>
      </c>
      <c r="E323" t="s">
        <v>1766</v>
      </c>
      <c r="F323" t="s">
        <v>569</v>
      </c>
      <c r="G323" t="s">
        <v>83</v>
      </c>
      <c r="H323" t="s">
        <v>12</v>
      </c>
      <c r="I323" t="s">
        <v>17</v>
      </c>
      <c r="J323" t="s">
        <v>84</v>
      </c>
      <c r="K323">
        <v>3582.44</v>
      </c>
    </row>
    <row r="324" spans="1:11" x14ac:dyDescent="0.15">
      <c r="A324">
        <v>66020000</v>
      </c>
      <c r="B324">
        <f>YEAR(Table1[[#This Row],[Posting_Date]])</f>
        <v>2019</v>
      </c>
      <c r="C324" t="str">
        <f>TEXT(Table1[[#This Row],[Posting_Date]],"mmm")</f>
        <v>Sep</v>
      </c>
      <c r="D324" t="s">
        <v>568</v>
      </c>
      <c r="E324" t="s">
        <v>1593</v>
      </c>
      <c r="F324" t="s">
        <v>629</v>
      </c>
      <c r="G324" t="s">
        <v>16</v>
      </c>
      <c r="H324" t="s">
        <v>12</v>
      </c>
      <c r="I324" t="s">
        <v>34</v>
      </c>
      <c r="J324" t="s">
        <v>18</v>
      </c>
      <c r="K324">
        <v>257.10000000000002</v>
      </c>
    </row>
    <row r="325" spans="1:11" x14ac:dyDescent="0.15">
      <c r="A325">
        <v>28108627</v>
      </c>
      <c r="B325">
        <f>YEAR(Table1[[#This Row],[Posting_Date]])</f>
        <v>2019</v>
      </c>
      <c r="C325" t="str">
        <f>TEXT(Table1[[#This Row],[Posting_Date]],"mmm")</f>
        <v>Sep</v>
      </c>
      <c r="D325" t="s">
        <v>568</v>
      </c>
      <c r="E325" t="s">
        <v>1631</v>
      </c>
      <c r="F325" t="s">
        <v>968</v>
      </c>
      <c r="G325" t="s">
        <v>62</v>
      </c>
      <c r="H325" t="s">
        <v>49</v>
      </c>
      <c r="I325"/>
      <c r="J325" t="s">
        <v>63</v>
      </c>
      <c r="K325">
        <v>121.8</v>
      </c>
    </row>
    <row r="326" spans="1:11" x14ac:dyDescent="0.15">
      <c r="A326">
        <v>57493897</v>
      </c>
      <c r="B326">
        <f>YEAR(Table1[[#This Row],[Posting_Date]])</f>
        <v>2019</v>
      </c>
      <c r="C326" t="str">
        <f>TEXT(Table1[[#This Row],[Posting_Date]],"mmm")</f>
        <v>Sep</v>
      </c>
      <c r="D326" t="s">
        <v>568</v>
      </c>
      <c r="E326" t="s">
        <v>1621</v>
      </c>
      <c r="F326" t="s">
        <v>1540</v>
      </c>
      <c r="G326" t="s">
        <v>44</v>
      </c>
      <c r="H326" t="s">
        <v>49</v>
      </c>
      <c r="I326"/>
      <c r="J326" t="s">
        <v>18</v>
      </c>
      <c r="K326">
        <v>3581.34</v>
      </c>
    </row>
    <row r="327" spans="1:11" x14ac:dyDescent="0.15">
      <c r="A327">
        <v>21511146</v>
      </c>
      <c r="B327">
        <f>YEAR(Table1[[#This Row],[Posting_Date]])</f>
        <v>2019</v>
      </c>
      <c r="C327" t="str">
        <f>TEXT(Table1[[#This Row],[Posting_Date]],"mmm")</f>
        <v>Sep</v>
      </c>
      <c r="D327" t="s">
        <v>568</v>
      </c>
      <c r="E327" t="s">
        <v>1621</v>
      </c>
      <c r="F327" t="s">
        <v>1538</v>
      </c>
      <c r="G327" t="s">
        <v>83</v>
      </c>
      <c r="H327" t="s">
        <v>49</v>
      </c>
      <c r="I327"/>
      <c r="J327" t="s">
        <v>84</v>
      </c>
      <c r="K327">
        <v>2684.05</v>
      </c>
    </row>
    <row r="328" spans="1:11" x14ac:dyDescent="0.15">
      <c r="A328">
        <v>89604752</v>
      </c>
      <c r="B328">
        <f>YEAR(Table1[[#This Row],[Posting_Date]])</f>
        <v>2019</v>
      </c>
      <c r="C328" t="str">
        <f>TEXT(Table1[[#This Row],[Posting_Date]],"mmm")</f>
        <v>Sep</v>
      </c>
      <c r="D328" t="s">
        <v>568</v>
      </c>
      <c r="E328" t="s">
        <v>1621</v>
      </c>
      <c r="F328" t="s">
        <v>818</v>
      </c>
      <c r="G328" t="s">
        <v>21</v>
      </c>
      <c r="H328" t="s">
        <v>49</v>
      </c>
      <c r="I328"/>
      <c r="J328" t="s">
        <v>31</v>
      </c>
      <c r="K328">
        <v>4423.8</v>
      </c>
    </row>
    <row r="329" spans="1:11" x14ac:dyDescent="0.15">
      <c r="A329">
        <v>83817146</v>
      </c>
      <c r="B329">
        <f>YEAR(Table1[[#This Row],[Posting_Date]])</f>
        <v>2019</v>
      </c>
      <c r="C329" t="str">
        <f>TEXT(Table1[[#This Row],[Posting_Date]],"mmm")</f>
        <v>Sep</v>
      </c>
      <c r="D329" t="s">
        <v>1192</v>
      </c>
      <c r="E329" t="s">
        <v>1767</v>
      </c>
      <c r="F329" t="s">
        <v>1193</v>
      </c>
      <c r="G329" t="s">
        <v>21</v>
      </c>
      <c r="H329" t="s">
        <v>12</v>
      </c>
      <c r="I329" t="s">
        <v>17</v>
      </c>
      <c r="J329" t="s">
        <v>31</v>
      </c>
      <c r="K329">
        <v>2782.44</v>
      </c>
    </row>
    <row r="330" spans="1:11" x14ac:dyDescent="0.15">
      <c r="A330">
        <v>10092329</v>
      </c>
      <c r="B330">
        <f>YEAR(Table1[[#This Row],[Posting_Date]])</f>
        <v>2019</v>
      </c>
      <c r="C330" t="str">
        <f>TEXT(Table1[[#This Row],[Posting_Date]],"mmm")</f>
        <v>Sep</v>
      </c>
      <c r="D330" t="s">
        <v>1186</v>
      </c>
      <c r="E330" t="s">
        <v>1611</v>
      </c>
      <c r="F330" t="s">
        <v>1187</v>
      </c>
      <c r="G330" t="s">
        <v>16</v>
      </c>
      <c r="H330" t="s">
        <v>49</v>
      </c>
      <c r="I330"/>
      <c r="J330" t="s">
        <v>18</v>
      </c>
      <c r="K330">
        <v>341.49</v>
      </c>
    </row>
    <row r="331" spans="1:11" x14ac:dyDescent="0.15">
      <c r="A331">
        <v>11005042</v>
      </c>
      <c r="B331">
        <f>YEAR(Table1[[#This Row],[Posting_Date]])</f>
        <v>2019</v>
      </c>
      <c r="C331" t="str">
        <f>TEXT(Table1[[#This Row],[Posting_Date]],"mmm")</f>
        <v>Sep</v>
      </c>
      <c r="D331" t="s">
        <v>129</v>
      </c>
      <c r="E331" t="s">
        <v>1767</v>
      </c>
      <c r="F331" t="s">
        <v>748</v>
      </c>
      <c r="G331" t="s">
        <v>21</v>
      </c>
      <c r="H331" t="s">
        <v>12</v>
      </c>
      <c r="I331" t="s">
        <v>11</v>
      </c>
      <c r="J331" t="s">
        <v>31</v>
      </c>
      <c r="K331">
        <v>568.62</v>
      </c>
    </row>
    <row r="332" spans="1:11" x14ac:dyDescent="0.15">
      <c r="A332">
        <v>46417007</v>
      </c>
      <c r="B332">
        <f>YEAR(Table1[[#This Row],[Posting_Date]])</f>
        <v>2019</v>
      </c>
      <c r="C332" t="str">
        <f>TEXT(Table1[[#This Row],[Posting_Date]],"mmm")</f>
        <v>Sep</v>
      </c>
      <c r="D332" t="s">
        <v>129</v>
      </c>
      <c r="E332" t="s">
        <v>1672</v>
      </c>
      <c r="F332" t="s">
        <v>1232</v>
      </c>
      <c r="G332" t="s">
        <v>10</v>
      </c>
      <c r="H332" t="s">
        <v>37</v>
      </c>
      <c r="I332"/>
      <c r="J332" t="s">
        <v>13</v>
      </c>
      <c r="K332">
        <v>250</v>
      </c>
    </row>
    <row r="333" spans="1:11" x14ac:dyDescent="0.15">
      <c r="A333">
        <v>10540503</v>
      </c>
      <c r="B333">
        <f>YEAR(Table1[[#This Row],[Posting_Date]])</f>
        <v>2019</v>
      </c>
      <c r="C333" t="str">
        <f>TEXT(Table1[[#This Row],[Posting_Date]],"mmm")</f>
        <v>Sep</v>
      </c>
      <c r="D333" t="s">
        <v>129</v>
      </c>
      <c r="E333" t="s">
        <v>1715</v>
      </c>
      <c r="F333" t="s">
        <v>1007</v>
      </c>
      <c r="G333" t="s">
        <v>16</v>
      </c>
      <c r="H333" t="s">
        <v>37</v>
      </c>
      <c r="I333"/>
      <c r="J333" t="s">
        <v>18</v>
      </c>
      <c r="K333">
        <v>500</v>
      </c>
    </row>
    <row r="334" spans="1:11" x14ac:dyDescent="0.15">
      <c r="A334">
        <v>80106213</v>
      </c>
      <c r="B334">
        <f>YEAR(Table1[[#This Row],[Posting_Date]])</f>
        <v>2019</v>
      </c>
      <c r="C334" t="str">
        <f>TEXT(Table1[[#This Row],[Posting_Date]],"mmm")</f>
        <v>Sep</v>
      </c>
      <c r="D334" t="s">
        <v>129</v>
      </c>
      <c r="E334" t="s">
        <v>1658</v>
      </c>
      <c r="F334" t="s">
        <v>1497</v>
      </c>
      <c r="G334" t="s">
        <v>30</v>
      </c>
      <c r="H334" t="s">
        <v>49</v>
      </c>
      <c r="I334"/>
      <c r="J334" t="s">
        <v>31</v>
      </c>
      <c r="K334">
        <v>75.69</v>
      </c>
    </row>
    <row r="335" spans="1:11" x14ac:dyDescent="0.15">
      <c r="A335">
        <v>52927028</v>
      </c>
      <c r="B335">
        <f>YEAR(Table1[[#This Row],[Posting_Date]])</f>
        <v>2019</v>
      </c>
      <c r="C335" t="str">
        <f>TEXT(Table1[[#This Row],[Posting_Date]],"mmm")</f>
        <v>Sep</v>
      </c>
      <c r="D335" t="s">
        <v>129</v>
      </c>
      <c r="E335" t="s">
        <v>1767</v>
      </c>
      <c r="F335" t="s">
        <v>576</v>
      </c>
      <c r="G335" t="s">
        <v>10</v>
      </c>
      <c r="H335" t="s">
        <v>49</v>
      </c>
      <c r="I335"/>
      <c r="J335" t="s">
        <v>13</v>
      </c>
      <c r="K335">
        <v>645.03</v>
      </c>
    </row>
    <row r="336" spans="1:11" x14ac:dyDescent="0.15">
      <c r="A336">
        <v>85531225</v>
      </c>
      <c r="B336">
        <f>YEAR(Table1[[#This Row],[Posting_Date]])</f>
        <v>2019</v>
      </c>
      <c r="C336" t="str">
        <f>TEXT(Table1[[#This Row],[Posting_Date]],"mmm")</f>
        <v>Sep</v>
      </c>
      <c r="D336" t="s">
        <v>129</v>
      </c>
      <c r="E336" t="s">
        <v>1660</v>
      </c>
      <c r="F336" t="s">
        <v>130</v>
      </c>
      <c r="G336" t="s">
        <v>10</v>
      </c>
      <c r="H336" t="s">
        <v>49</v>
      </c>
      <c r="I336"/>
      <c r="J336" t="s">
        <v>13</v>
      </c>
      <c r="K336">
        <v>35.85</v>
      </c>
    </row>
    <row r="337" spans="1:11" x14ac:dyDescent="0.15">
      <c r="A337">
        <v>2970529</v>
      </c>
      <c r="B337">
        <f>YEAR(Table1[[#This Row],[Posting_Date]])</f>
        <v>2019</v>
      </c>
      <c r="C337" t="str">
        <f>TEXT(Table1[[#This Row],[Posting_Date]],"mmm")</f>
        <v>Sep</v>
      </c>
      <c r="D337" t="s">
        <v>99</v>
      </c>
      <c r="E337" t="s">
        <v>1618</v>
      </c>
      <c r="F337" t="s">
        <v>730</v>
      </c>
      <c r="G337" t="s">
        <v>62</v>
      </c>
      <c r="H337" t="s">
        <v>12</v>
      </c>
      <c r="I337" t="s">
        <v>34</v>
      </c>
      <c r="J337" t="s">
        <v>63</v>
      </c>
      <c r="K337">
        <v>1659.63</v>
      </c>
    </row>
    <row r="338" spans="1:11" x14ac:dyDescent="0.15">
      <c r="A338">
        <v>36288354</v>
      </c>
      <c r="B338">
        <f>YEAR(Table1[[#This Row],[Posting_Date]])</f>
        <v>2019</v>
      </c>
      <c r="C338" t="str">
        <f>TEXT(Table1[[#This Row],[Posting_Date]],"mmm")</f>
        <v>Sep</v>
      </c>
      <c r="D338" t="s">
        <v>99</v>
      </c>
      <c r="E338" t="s">
        <v>1673</v>
      </c>
      <c r="F338" t="s">
        <v>579</v>
      </c>
      <c r="G338" t="s">
        <v>21</v>
      </c>
      <c r="H338" t="s">
        <v>37</v>
      </c>
      <c r="I338"/>
      <c r="J338" t="s">
        <v>31</v>
      </c>
      <c r="K338">
        <v>250</v>
      </c>
    </row>
    <row r="339" spans="1:11" x14ac:dyDescent="0.15">
      <c r="A339">
        <v>17878200</v>
      </c>
      <c r="B339">
        <f>YEAR(Table1[[#This Row],[Posting_Date]])</f>
        <v>2019</v>
      </c>
      <c r="C339" t="str">
        <f>TEXT(Table1[[#This Row],[Posting_Date]],"mmm")</f>
        <v>Sep</v>
      </c>
      <c r="D339" t="s">
        <v>99</v>
      </c>
      <c r="E339" t="s">
        <v>1728</v>
      </c>
      <c r="F339" t="s">
        <v>100</v>
      </c>
      <c r="G339" t="s">
        <v>62</v>
      </c>
      <c r="H339" t="s">
        <v>37</v>
      </c>
      <c r="I339"/>
      <c r="J339" t="s">
        <v>63</v>
      </c>
      <c r="K339">
        <v>500</v>
      </c>
    </row>
    <row r="340" spans="1:11" x14ac:dyDescent="0.15">
      <c r="A340">
        <v>66778810</v>
      </c>
      <c r="B340">
        <f>YEAR(Table1[[#This Row],[Posting_Date]])</f>
        <v>2019</v>
      </c>
      <c r="C340" t="str">
        <f>TEXT(Table1[[#This Row],[Posting_Date]],"mmm")</f>
        <v>Sep</v>
      </c>
      <c r="D340" t="s">
        <v>99</v>
      </c>
      <c r="E340" t="s">
        <v>1766</v>
      </c>
      <c r="F340" t="s">
        <v>442</v>
      </c>
      <c r="G340" t="s">
        <v>26</v>
      </c>
      <c r="H340" t="s">
        <v>49</v>
      </c>
      <c r="I340"/>
      <c r="J340" t="s">
        <v>27</v>
      </c>
      <c r="K340">
        <v>219.61</v>
      </c>
    </row>
    <row r="341" spans="1:11" x14ac:dyDescent="0.15">
      <c r="A341">
        <v>87843709</v>
      </c>
      <c r="B341">
        <f>YEAR(Table1[[#This Row],[Posting_Date]])</f>
        <v>2019</v>
      </c>
      <c r="C341" t="str">
        <f>TEXT(Table1[[#This Row],[Posting_Date]],"mmm")</f>
        <v>Sep</v>
      </c>
      <c r="D341" t="s">
        <v>99</v>
      </c>
      <c r="E341" t="s">
        <v>1767</v>
      </c>
      <c r="F341" t="s">
        <v>977</v>
      </c>
      <c r="G341" t="s">
        <v>26</v>
      </c>
      <c r="H341" t="s">
        <v>49</v>
      </c>
      <c r="I341"/>
      <c r="J341" t="s">
        <v>27</v>
      </c>
      <c r="K341">
        <v>4813.75</v>
      </c>
    </row>
    <row r="342" spans="1:11" x14ac:dyDescent="0.15">
      <c r="A342">
        <v>48714126</v>
      </c>
      <c r="B342">
        <f>YEAR(Table1[[#This Row],[Posting_Date]])</f>
        <v>2019</v>
      </c>
      <c r="C342" t="str">
        <f>TEXT(Table1[[#This Row],[Posting_Date]],"mmm")</f>
        <v>Sep</v>
      </c>
      <c r="D342" t="s">
        <v>1057</v>
      </c>
      <c r="E342" t="s">
        <v>1618</v>
      </c>
      <c r="F342" t="s">
        <v>1058</v>
      </c>
      <c r="G342" t="s">
        <v>16</v>
      </c>
      <c r="H342" t="s">
        <v>12</v>
      </c>
      <c r="I342" t="s">
        <v>11</v>
      </c>
      <c r="J342" t="s">
        <v>18</v>
      </c>
      <c r="K342">
        <v>2720.32</v>
      </c>
    </row>
    <row r="343" spans="1:11" x14ac:dyDescent="0.15">
      <c r="A343">
        <v>74876613</v>
      </c>
      <c r="B343">
        <f>YEAR(Table1[[#This Row],[Posting_Date]])</f>
        <v>2019</v>
      </c>
      <c r="C343" t="str">
        <f>TEXT(Table1[[#This Row],[Posting_Date]],"mmm")</f>
        <v>Sep</v>
      </c>
      <c r="D343" t="s">
        <v>242</v>
      </c>
      <c r="E343" t="s">
        <v>1610</v>
      </c>
      <c r="F343" t="s">
        <v>243</v>
      </c>
      <c r="G343" t="s">
        <v>26</v>
      </c>
      <c r="H343" t="s">
        <v>49</v>
      </c>
      <c r="I343"/>
      <c r="J343" t="s">
        <v>27</v>
      </c>
      <c r="K343">
        <v>248.09</v>
      </c>
    </row>
    <row r="344" spans="1:11" x14ac:dyDescent="0.15">
      <c r="A344">
        <v>83729680</v>
      </c>
      <c r="B344">
        <f>YEAR(Table1[[#This Row],[Posting_Date]])</f>
        <v>2019</v>
      </c>
      <c r="C344" t="str">
        <f>TEXT(Table1[[#This Row],[Posting_Date]],"mmm")</f>
        <v>Sep</v>
      </c>
      <c r="D344" t="s">
        <v>242</v>
      </c>
      <c r="E344" t="s">
        <v>1767</v>
      </c>
      <c r="F344" t="s">
        <v>341</v>
      </c>
      <c r="G344" t="s">
        <v>21</v>
      </c>
      <c r="H344" t="s">
        <v>49</v>
      </c>
      <c r="I344"/>
      <c r="J344" t="s">
        <v>31</v>
      </c>
      <c r="K344">
        <v>1273.22</v>
      </c>
    </row>
    <row r="345" spans="1:11" x14ac:dyDescent="0.15">
      <c r="A345">
        <v>50439750</v>
      </c>
      <c r="B345">
        <f>YEAR(Table1[[#This Row],[Posting_Date]])</f>
        <v>2019</v>
      </c>
      <c r="C345" t="str">
        <f>TEXT(Table1[[#This Row],[Posting_Date]],"mmm")</f>
        <v>Sep</v>
      </c>
      <c r="D345" t="s">
        <v>242</v>
      </c>
      <c r="E345" t="s">
        <v>1621</v>
      </c>
      <c r="F345" t="s">
        <v>882</v>
      </c>
      <c r="G345" t="s">
        <v>16</v>
      </c>
      <c r="H345" t="s">
        <v>49</v>
      </c>
      <c r="I345"/>
      <c r="J345" t="s">
        <v>18</v>
      </c>
      <c r="K345">
        <v>480.54</v>
      </c>
    </row>
    <row r="346" spans="1:11" x14ac:dyDescent="0.15">
      <c r="A346">
        <v>98868950</v>
      </c>
      <c r="B346">
        <f>YEAR(Table1[[#This Row],[Posting_Date]])</f>
        <v>2019</v>
      </c>
      <c r="C346" t="str">
        <f>TEXT(Table1[[#This Row],[Posting_Date]],"mmm")</f>
        <v>Sep</v>
      </c>
      <c r="D346" t="s">
        <v>414</v>
      </c>
      <c r="E346" t="s">
        <v>1767</v>
      </c>
      <c r="F346" t="s">
        <v>676</v>
      </c>
      <c r="G346" t="s">
        <v>10</v>
      </c>
      <c r="H346" t="s">
        <v>12</v>
      </c>
      <c r="I346" t="s">
        <v>11</v>
      </c>
      <c r="J346" t="s">
        <v>13</v>
      </c>
      <c r="K346">
        <v>4908.46</v>
      </c>
    </row>
    <row r="347" spans="1:11" x14ac:dyDescent="0.15">
      <c r="A347">
        <v>27910520</v>
      </c>
      <c r="B347">
        <f>YEAR(Table1[[#This Row],[Posting_Date]])</f>
        <v>2019</v>
      </c>
      <c r="C347" t="str">
        <f>TEXT(Table1[[#This Row],[Posting_Date]],"mmm")</f>
        <v>Sep</v>
      </c>
      <c r="D347" t="s">
        <v>414</v>
      </c>
      <c r="E347" t="s">
        <v>1611</v>
      </c>
      <c r="F347" t="s">
        <v>415</v>
      </c>
      <c r="G347" t="s">
        <v>30</v>
      </c>
      <c r="H347" t="s">
        <v>49</v>
      </c>
      <c r="I347"/>
      <c r="J347" t="s">
        <v>31</v>
      </c>
      <c r="K347">
        <v>321.62</v>
      </c>
    </row>
    <row r="348" spans="1:11" x14ac:dyDescent="0.15">
      <c r="A348">
        <v>78514478</v>
      </c>
      <c r="B348">
        <f>YEAR(Table1[[#This Row],[Posting_Date]])</f>
        <v>2019</v>
      </c>
      <c r="C348" t="str">
        <f>TEXT(Table1[[#This Row],[Posting_Date]],"mmm")</f>
        <v>Sep</v>
      </c>
      <c r="D348" t="s">
        <v>414</v>
      </c>
      <c r="E348" t="s">
        <v>1621</v>
      </c>
      <c r="F348" t="s">
        <v>1291</v>
      </c>
      <c r="G348" t="s">
        <v>83</v>
      </c>
      <c r="H348" t="s">
        <v>49</v>
      </c>
      <c r="I348"/>
      <c r="J348" t="s">
        <v>84</v>
      </c>
      <c r="K348">
        <v>1717.23</v>
      </c>
    </row>
    <row r="349" spans="1:11" x14ac:dyDescent="0.15">
      <c r="A349">
        <v>27707269</v>
      </c>
      <c r="B349">
        <f>YEAR(Table1[[#This Row],[Posting_Date]])</f>
        <v>2019</v>
      </c>
      <c r="C349" t="str">
        <f>TEXT(Table1[[#This Row],[Posting_Date]],"mmm")</f>
        <v>Sep</v>
      </c>
      <c r="D349" t="s">
        <v>414</v>
      </c>
      <c r="E349" t="s">
        <v>1767</v>
      </c>
      <c r="F349" t="s">
        <v>507</v>
      </c>
      <c r="G349" t="s">
        <v>26</v>
      </c>
      <c r="H349" t="s">
        <v>49</v>
      </c>
      <c r="I349"/>
      <c r="J349" t="s">
        <v>27</v>
      </c>
      <c r="K349">
        <v>1093.77</v>
      </c>
    </row>
    <row r="350" spans="1:11" x14ac:dyDescent="0.15">
      <c r="A350">
        <v>87857383</v>
      </c>
      <c r="B350">
        <f>YEAR(Table1[[#This Row],[Posting_Date]])</f>
        <v>2019</v>
      </c>
      <c r="C350" t="str">
        <f>TEXT(Table1[[#This Row],[Posting_Date]],"mmm")</f>
        <v>Sep</v>
      </c>
      <c r="D350" t="s">
        <v>414</v>
      </c>
      <c r="E350" t="s">
        <v>1766</v>
      </c>
      <c r="F350" t="s">
        <v>1382</v>
      </c>
      <c r="G350" t="s">
        <v>44</v>
      </c>
      <c r="H350" t="s">
        <v>49</v>
      </c>
      <c r="I350"/>
      <c r="J350" t="s">
        <v>18</v>
      </c>
      <c r="K350">
        <v>543.36</v>
      </c>
    </row>
    <row r="351" spans="1:11" x14ac:dyDescent="0.15">
      <c r="A351">
        <v>57067715</v>
      </c>
      <c r="B351">
        <f>YEAR(Table1[[#This Row],[Posting_Date]])</f>
        <v>2019</v>
      </c>
      <c r="C351" t="str">
        <f>TEXT(Table1[[#This Row],[Posting_Date]],"mmm")</f>
        <v>Sep</v>
      </c>
      <c r="D351" t="s">
        <v>1102</v>
      </c>
      <c r="E351" t="s">
        <v>1621</v>
      </c>
      <c r="F351" t="s">
        <v>1103</v>
      </c>
      <c r="G351" t="s">
        <v>83</v>
      </c>
      <c r="H351" t="s">
        <v>49</v>
      </c>
      <c r="I351"/>
      <c r="J351" t="s">
        <v>84</v>
      </c>
      <c r="K351">
        <v>115.29</v>
      </c>
    </row>
    <row r="352" spans="1:11" x14ac:dyDescent="0.15">
      <c r="A352">
        <v>78102611</v>
      </c>
      <c r="B352">
        <f>YEAR(Table1[[#This Row],[Posting_Date]])</f>
        <v>2019</v>
      </c>
      <c r="C352" t="str">
        <f>TEXT(Table1[[#This Row],[Posting_Date]],"mmm")</f>
        <v>Sep</v>
      </c>
      <c r="D352" t="s">
        <v>473</v>
      </c>
      <c r="E352" t="s">
        <v>1729</v>
      </c>
      <c r="F352" t="s">
        <v>875</v>
      </c>
      <c r="G352" t="s">
        <v>62</v>
      </c>
      <c r="H352" t="s">
        <v>37</v>
      </c>
      <c r="I352"/>
      <c r="J352" t="s">
        <v>63</v>
      </c>
      <c r="K352">
        <v>500</v>
      </c>
    </row>
    <row r="353" spans="1:11" x14ac:dyDescent="0.15">
      <c r="A353">
        <v>44441382</v>
      </c>
      <c r="B353">
        <f>YEAR(Table1[[#This Row],[Posting_Date]])</f>
        <v>2019</v>
      </c>
      <c r="C353" t="str">
        <f>TEXT(Table1[[#This Row],[Posting_Date]],"mmm")</f>
        <v>Sep</v>
      </c>
      <c r="D353" t="s">
        <v>473</v>
      </c>
      <c r="E353" t="s">
        <v>1618</v>
      </c>
      <c r="F353" t="s">
        <v>474</v>
      </c>
      <c r="G353" t="s">
        <v>44</v>
      </c>
      <c r="H353" t="s">
        <v>49</v>
      </c>
      <c r="I353"/>
      <c r="J353" t="s">
        <v>18</v>
      </c>
      <c r="K353">
        <v>1983.15</v>
      </c>
    </row>
    <row r="354" spans="1:11" x14ac:dyDescent="0.15">
      <c r="A354">
        <v>53000611</v>
      </c>
      <c r="B354">
        <f>YEAR(Table1[[#This Row],[Posting_Date]])</f>
        <v>2019</v>
      </c>
      <c r="C354" t="str">
        <f>TEXT(Table1[[#This Row],[Posting_Date]],"mmm")</f>
        <v>Sep</v>
      </c>
      <c r="D354" t="s">
        <v>473</v>
      </c>
      <c r="E354" t="s">
        <v>1606</v>
      </c>
      <c r="F354" t="s">
        <v>1422</v>
      </c>
      <c r="G354" t="s">
        <v>16</v>
      </c>
      <c r="H354" t="s">
        <v>49</v>
      </c>
      <c r="I354"/>
      <c r="J354" t="s">
        <v>18</v>
      </c>
      <c r="K354">
        <v>171.83</v>
      </c>
    </row>
    <row r="355" spans="1:11" x14ac:dyDescent="0.15">
      <c r="A355">
        <v>80165431</v>
      </c>
      <c r="B355">
        <f>YEAR(Table1[[#This Row],[Posting_Date]])</f>
        <v>2019</v>
      </c>
      <c r="C355" t="str">
        <f>TEXT(Table1[[#This Row],[Posting_Date]],"mmm")</f>
        <v>Sep</v>
      </c>
      <c r="D355" t="s">
        <v>975</v>
      </c>
      <c r="E355" t="s">
        <v>1621</v>
      </c>
      <c r="F355" t="s">
        <v>976</v>
      </c>
      <c r="G355" t="s">
        <v>26</v>
      </c>
      <c r="H355" t="s">
        <v>49</v>
      </c>
      <c r="I355"/>
      <c r="J355" t="s">
        <v>27</v>
      </c>
      <c r="K355">
        <v>3976.65</v>
      </c>
    </row>
    <row r="356" spans="1:11" x14ac:dyDescent="0.15">
      <c r="A356">
        <v>50236866</v>
      </c>
      <c r="B356">
        <f>YEAR(Table1[[#This Row],[Posting_Date]])</f>
        <v>2019</v>
      </c>
      <c r="C356" t="str">
        <f>TEXT(Table1[[#This Row],[Posting_Date]],"mmm")</f>
        <v>Sep</v>
      </c>
      <c r="D356" t="s">
        <v>1017</v>
      </c>
      <c r="E356" t="s">
        <v>1621</v>
      </c>
      <c r="F356" t="s">
        <v>1018</v>
      </c>
      <c r="G356" t="s">
        <v>26</v>
      </c>
      <c r="H356" t="s">
        <v>49</v>
      </c>
      <c r="I356"/>
      <c r="J356" t="s">
        <v>27</v>
      </c>
      <c r="K356">
        <v>3995.45</v>
      </c>
    </row>
    <row r="357" spans="1:11" x14ac:dyDescent="0.15">
      <c r="A357">
        <v>98312997</v>
      </c>
      <c r="B357">
        <f>YEAR(Table1[[#This Row],[Posting_Date]])</f>
        <v>2019</v>
      </c>
      <c r="C357" t="str">
        <f>TEXT(Table1[[#This Row],[Posting_Date]],"mmm")</f>
        <v>Oct</v>
      </c>
      <c r="D357" t="s">
        <v>14</v>
      </c>
      <c r="E357" t="s">
        <v>1618</v>
      </c>
      <c r="F357" t="s">
        <v>15</v>
      </c>
      <c r="G357" t="s">
        <v>16</v>
      </c>
      <c r="H357" t="s">
        <v>12</v>
      </c>
      <c r="I357" t="s">
        <v>17</v>
      </c>
      <c r="J357" t="s">
        <v>18</v>
      </c>
      <c r="K357">
        <v>3074.95</v>
      </c>
    </row>
    <row r="358" spans="1:11" x14ac:dyDescent="0.15">
      <c r="A358">
        <v>2084932</v>
      </c>
      <c r="B358">
        <f>YEAR(Table1[[#This Row],[Posting_Date]])</f>
        <v>2019</v>
      </c>
      <c r="C358" t="str">
        <f>TEXT(Table1[[#This Row],[Posting_Date]],"mmm")</f>
        <v>Oct</v>
      </c>
      <c r="D358" t="s">
        <v>14</v>
      </c>
      <c r="E358" t="s">
        <v>1597</v>
      </c>
      <c r="F358" t="s">
        <v>699</v>
      </c>
      <c r="G358" t="s">
        <v>16</v>
      </c>
      <c r="H358" t="s">
        <v>49</v>
      </c>
      <c r="I358"/>
      <c r="J358" t="s">
        <v>18</v>
      </c>
      <c r="K358">
        <v>48.09</v>
      </c>
    </row>
    <row r="359" spans="1:11" x14ac:dyDescent="0.15">
      <c r="A359">
        <v>81958565</v>
      </c>
      <c r="B359">
        <f>YEAR(Table1[[#This Row],[Posting_Date]])</f>
        <v>2019</v>
      </c>
      <c r="C359" t="str">
        <f>TEXT(Table1[[#This Row],[Posting_Date]],"mmm")</f>
        <v>Oct</v>
      </c>
      <c r="D359" t="s">
        <v>14</v>
      </c>
      <c r="E359" t="s">
        <v>1766</v>
      </c>
      <c r="F359" t="s">
        <v>1043</v>
      </c>
      <c r="G359" t="s">
        <v>44</v>
      </c>
      <c r="H359" t="s">
        <v>49</v>
      </c>
      <c r="I359"/>
      <c r="J359" t="s">
        <v>18</v>
      </c>
      <c r="K359">
        <v>56.58</v>
      </c>
    </row>
    <row r="360" spans="1:11" x14ac:dyDescent="0.15">
      <c r="A360">
        <v>77935613</v>
      </c>
      <c r="B360">
        <f>YEAR(Table1[[#This Row],[Posting_Date]])</f>
        <v>2019</v>
      </c>
      <c r="C360" t="str">
        <f>TEXT(Table1[[#This Row],[Posting_Date]],"mmm")</f>
        <v>Oct</v>
      </c>
      <c r="D360" t="s">
        <v>14</v>
      </c>
      <c r="E360" t="s">
        <v>1767</v>
      </c>
      <c r="F360" t="s">
        <v>1320</v>
      </c>
      <c r="G360" t="s">
        <v>16</v>
      </c>
      <c r="H360" t="s">
        <v>49</v>
      </c>
      <c r="I360"/>
      <c r="J360" t="s">
        <v>18</v>
      </c>
      <c r="K360">
        <v>101.72</v>
      </c>
    </row>
    <row r="361" spans="1:11" x14ac:dyDescent="0.15">
      <c r="A361">
        <v>23451806</v>
      </c>
      <c r="B361">
        <f>YEAR(Table1[[#This Row],[Posting_Date]])</f>
        <v>2019</v>
      </c>
      <c r="C361" t="str">
        <f>TEXT(Table1[[#This Row],[Posting_Date]],"mmm")</f>
        <v>Oct</v>
      </c>
      <c r="D361" t="s">
        <v>734</v>
      </c>
      <c r="E361" t="s">
        <v>1766</v>
      </c>
      <c r="F361" t="s">
        <v>735</v>
      </c>
      <c r="G361" t="s">
        <v>16</v>
      </c>
      <c r="H361" t="s">
        <v>49</v>
      </c>
      <c r="I361"/>
      <c r="J361" t="s">
        <v>18</v>
      </c>
      <c r="K361">
        <v>488.07</v>
      </c>
    </row>
    <row r="362" spans="1:11" x14ac:dyDescent="0.15">
      <c r="A362">
        <v>80973083</v>
      </c>
      <c r="B362">
        <f>YEAR(Table1[[#This Row],[Posting_Date]])</f>
        <v>2019</v>
      </c>
      <c r="C362" t="str">
        <f>TEXT(Table1[[#This Row],[Posting_Date]],"mmm")</f>
        <v>Oct</v>
      </c>
      <c r="D362" t="s">
        <v>906</v>
      </c>
      <c r="E362" t="s">
        <v>1618</v>
      </c>
      <c r="F362" t="s">
        <v>907</v>
      </c>
      <c r="G362" t="s">
        <v>16</v>
      </c>
      <c r="H362" t="s">
        <v>49</v>
      </c>
      <c r="I362"/>
      <c r="J362" t="s">
        <v>18</v>
      </c>
      <c r="K362">
        <v>1268.3399999999999</v>
      </c>
    </row>
    <row r="363" spans="1:11" x14ac:dyDescent="0.15">
      <c r="A363">
        <v>19361934</v>
      </c>
      <c r="B363">
        <f>YEAR(Table1[[#This Row],[Posting_Date]])</f>
        <v>2019</v>
      </c>
      <c r="C363" t="str">
        <f>TEXT(Table1[[#This Row],[Posting_Date]],"mmm")</f>
        <v>Oct</v>
      </c>
      <c r="D363" t="s">
        <v>468</v>
      </c>
      <c r="E363" t="s">
        <v>1621</v>
      </c>
      <c r="F363" t="s">
        <v>469</v>
      </c>
      <c r="G363" t="s">
        <v>10</v>
      </c>
      <c r="H363" t="s">
        <v>49</v>
      </c>
      <c r="I363"/>
      <c r="J363" t="s">
        <v>13</v>
      </c>
      <c r="K363">
        <v>2885.34</v>
      </c>
    </row>
    <row r="364" spans="1:11" x14ac:dyDescent="0.15">
      <c r="A364">
        <v>12376338</v>
      </c>
      <c r="B364">
        <f>YEAR(Table1[[#This Row],[Posting_Date]])</f>
        <v>2019</v>
      </c>
      <c r="C364" t="str">
        <f>TEXT(Table1[[#This Row],[Posting_Date]],"mmm")</f>
        <v>Oct</v>
      </c>
      <c r="D364" t="s">
        <v>468</v>
      </c>
      <c r="E364" t="s">
        <v>1649</v>
      </c>
      <c r="F364" t="s">
        <v>1518</v>
      </c>
      <c r="G364" t="s">
        <v>30</v>
      </c>
      <c r="H364" t="s">
        <v>49</v>
      </c>
      <c r="I364"/>
      <c r="J364" t="s">
        <v>31</v>
      </c>
      <c r="K364">
        <v>10.54</v>
      </c>
    </row>
    <row r="365" spans="1:11" x14ac:dyDescent="0.15">
      <c r="A365">
        <v>48454451</v>
      </c>
      <c r="B365">
        <f>YEAR(Table1[[#This Row],[Posting_Date]])</f>
        <v>2019</v>
      </c>
      <c r="C365" t="str">
        <f>TEXT(Table1[[#This Row],[Posting_Date]],"mmm")</f>
        <v>Oct</v>
      </c>
      <c r="D365" t="s">
        <v>1055</v>
      </c>
      <c r="E365" t="s">
        <v>1675</v>
      </c>
      <c r="F365" t="s">
        <v>1056</v>
      </c>
      <c r="G365" t="s">
        <v>44</v>
      </c>
      <c r="H365" t="s">
        <v>37</v>
      </c>
      <c r="I365"/>
      <c r="J365" t="s">
        <v>18</v>
      </c>
      <c r="K365">
        <v>1000</v>
      </c>
    </row>
    <row r="366" spans="1:11" x14ac:dyDescent="0.15">
      <c r="A366">
        <v>40274885</v>
      </c>
      <c r="B366">
        <f>YEAR(Table1[[#This Row],[Posting_Date]])</f>
        <v>2019</v>
      </c>
      <c r="C366" t="str">
        <f>TEXT(Table1[[#This Row],[Posting_Date]],"mmm")</f>
        <v>Oct</v>
      </c>
      <c r="D366" t="s">
        <v>941</v>
      </c>
      <c r="E366" t="s">
        <v>1594</v>
      </c>
      <c r="F366" t="s">
        <v>942</v>
      </c>
      <c r="G366" t="s">
        <v>10</v>
      </c>
      <c r="H366" t="s">
        <v>12</v>
      </c>
      <c r="I366" t="s">
        <v>11</v>
      </c>
      <c r="J366" t="s">
        <v>13</v>
      </c>
      <c r="K366">
        <v>4695.63</v>
      </c>
    </row>
    <row r="367" spans="1:11" x14ac:dyDescent="0.15">
      <c r="A367">
        <v>58472961</v>
      </c>
      <c r="B367">
        <f>YEAR(Table1[[#This Row],[Posting_Date]])</f>
        <v>2019</v>
      </c>
      <c r="C367" t="str">
        <f>TEXT(Table1[[#This Row],[Posting_Date]],"mmm")</f>
        <v>Oct</v>
      </c>
      <c r="D367" t="s">
        <v>941</v>
      </c>
      <c r="E367" t="s">
        <v>1621</v>
      </c>
      <c r="F367" t="s">
        <v>974</v>
      </c>
      <c r="G367" t="s">
        <v>62</v>
      </c>
      <c r="H367" t="s">
        <v>49</v>
      </c>
      <c r="I367"/>
      <c r="J367" t="s">
        <v>63</v>
      </c>
      <c r="K367">
        <v>4896.6000000000004</v>
      </c>
    </row>
    <row r="368" spans="1:11" x14ac:dyDescent="0.15">
      <c r="A368">
        <v>69697949</v>
      </c>
      <c r="B368">
        <f>YEAR(Table1[[#This Row],[Posting_Date]])</f>
        <v>2019</v>
      </c>
      <c r="C368" t="str">
        <f>TEXT(Table1[[#This Row],[Posting_Date]],"mmm")</f>
        <v>Oct</v>
      </c>
      <c r="D368" t="s">
        <v>1202</v>
      </c>
      <c r="E368" t="s">
        <v>1757</v>
      </c>
      <c r="F368" t="s">
        <v>1203</v>
      </c>
      <c r="G368" t="s">
        <v>44</v>
      </c>
      <c r="H368" t="s">
        <v>37</v>
      </c>
      <c r="I368"/>
      <c r="J368" t="s">
        <v>18</v>
      </c>
      <c r="K368">
        <v>1000</v>
      </c>
    </row>
    <row r="369" spans="1:11" x14ac:dyDescent="0.15">
      <c r="A369">
        <v>59591693</v>
      </c>
      <c r="B369">
        <f>YEAR(Table1[[#This Row],[Posting_Date]])</f>
        <v>2019</v>
      </c>
      <c r="C369" t="str">
        <f>TEXT(Table1[[#This Row],[Posting_Date]],"mmm")</f>
        <v>Oct</v>
      </c>
      <c r="D369" t="s">
        <v>135</v>
      </c>
      <c r="E369" t="s">
        <v>1621</v>
      </c>
      <c r="F369" t="s">
        <v>639</v>
      </c>
      <c r="G369" t="s">
        <v>21</v>
      </c>
      <c r="H369" t="s">
        <v>12</v>
      </c>
      <c r="I369" t="s">
        <v>34</v>
      </c>
      <c r="J369" t="s">
        <v>31</v>
      </c>
      <c r="K369">
        <v>846.58</v>
      </c>
    </row>
    <row r="370" spans="1:11" x14ac:dyDescent="0.15">
      <c r="A370">
        <v>70443594</v>
      </c>
      <c r="B370">
        <f>YEAR(Table1[[#This Row],[Posting_Date]])</f>
        <v>2019</v>
      </c>
      <c r="C370" t="str">
        <f>TEXT(Table1[[#This Row],[Posting_Date]],"mmm")</f>
        <v>Oct</v>
      </c>
      <c r="D370" t="s">
        <v>135</v>
      </c>
      <c r="E370" t="s">
        <v>1767</v>
      </c>
      <c r="F370" t="s">
        <v>593</v>
      </c>
      <c r="G370" t="s">
        <v>10</v>
      </c>
      <c r="H370" t="s">
        <v>12</v>
      </c>
      <c r="I370" t="s">
        <v>11</v>
      </c>
      <c r="J370" t="s">
        <v>13</v>
      </c>
      <c r="K370">
        <v>607.44000000000005</v>
      </c>
    </row>
    <row r="371" spans="1:11" x14ac:dyDescent="0.15">
      <c r="A371">
        <v>93587543</v>
      </c>
      <c r="B371">
        <f>YEAR(Table1[[#This Row],[Posting_Date]])</f>
        <v>2019</v>
      </c>
      <c r="C371" t="str">
        <f>TEXT(Table1[[#This Row],[Posting_Date]],"mmm")</f>
        <v>Oct</v>
      </c>
      <c r="D371" t="s">
        <v>135</v>
      </c>
      <c r="E371" t="s">
        <v>1618</v>
      </c>
      <c r="F371" t="s">
        <v>136</v>
      </c>
      <c r="G371" t="s">
        <v>83</v>
      </c>
      <c r="H371" t="s">
        <v>49</v>
      </c>
      <c r="I371"/>
      <c r="J371" t="s">
        <v>84</v>
      </c>
      <c r="K371">
        <v>1893.4</v>
      </c>
    </row>
    <row r="372" spans="1:11" x14ac:dyDescent="0.15">
      <c r="A372">
        <v>41567270</v>
      </c>
      <c r="B372">
        <f>YEAR(Table1[[#This Row],[Posting_Date]])</f>
        <v>2019</v>
      </c>
      <c r="C372" t="str">
        <f>TEXT(Table1[[#This Row],[Posting_Date]],"mmm")</f>
        <v>Oct</v>
      </c>
      <c r="D372" t="s">
        <v>1403</v>
      </c>
      <c r="E372" t="s">
        <v>1611</v>
      </c>
      <c r="F372" t="s">
        <v>1404</v>
      </c>
      <c r="G372" t="s">
        <v>21</v>
      </c>
      <c r="H372" t="s">
        <v>49</v>
      </c>
      <c r="I372"/>
      <c r="J372" t="s">
        <v>31</v>
      </c>
      <c r="K372">
        <v>111.61</v>
      </c>
    </row>
    <row r="373" spans="1:11" x14ac:dyDescent="0.15">
      <c r="A373">
        <v>18668164</v>
      </c>
      <c r="B373">
        <f>YEAR(Table1[[#This Row],[Posting_Date]])</f>
        <v>2019</v>
      </c>
      <c r="C373" t="str">
        <f>TEXT(Table1[[#This Row],[Posting_Date]],"mmm")</f>
        <v>Oct</v>
      </c>
      <c r="D373" t="s">
        <v>1363</v>
      </c>
      <c r="E373" t="s">
        <v>1611</v>
      </c>
      <c r="F373" t="s">
        <v>1581</v>
      </c>
      <c r="G373" t="s">
        <v>83</v>
      </c>
      <c r="H373" t="s">
        <v>12</v>
      </c>
      <c r="I373" t="s">
        <v>34</v>
      </c>
      <c r="J373" t="s">
        <v>84</v>
      </c>
      <c r="K373">
        <v>799.56</v>
      </c>
    </row>
    <row r="374" spans="1:11" x14ac:dyDescent="0.15">
      <c r="A374">
        <v>91970829</v>
      </c>
      <c r="B374">
        <f>YEAR(Table1[[#This Row],[Posting_Date]])</f>
        <v>2019</v>
      </c>
      <c r="C374" t="str">
        <f>TEXT(Table1[[#This Row],[Posting_Date]],"mmm")</f>
        <v>Oct</v>
      </c>
      <c r="D374" t="s">
        <v>1363</v>
      </c>
      <c r="E374" t="s">
        <v>1674</v>
      </c>
      <c r="F374" t="s">
        <v>1364</v>
      </c>
      <c r="G374" t="s">
        <v>10</v>
      </c>
      <c r="H374" t="s">
        <v>37</v>
      </c>
      <c r="I374"/>
      <c r="J374" t="s">
        <v>13</v>
      </c>
      <c r="K374">
        <v>250</v>
      </c>
    </row>
    <row r="375" spans="1:11" x14ac:dyDescent="0.15">
      <c r="A375">
        <v>57331317</v>
      </c>
      <c r="B375">
        <f>YEAR(Table1[[#This Row],[Posting_Date]])</f>
        <v>2019</v>
      </c>
      <c r="C375" t="str">
        <f>TEXT(Table1[[#This Row],[Posting_Date]],"mmm")</f>
        <v>Oct</v>
      </c>
      <c r="D375" t="s">
        <v>1271</v>
      </c>
      <c r="E375" t="s">
        <v>1766</v>
      </c>
      <c r="F375" t="s">
        <v>1272</v>
      </c>
      <c r="G375" t="s">
        <v>62</v>
      </c>
      <c r="H375" t="s">
        <v>49</v>
      </c>
      <c r="I375"/>
      <c r="J375" t="s">
        <v>63</v>
      </c>
      <c r="K375">
        <v>36.08</v>
      </c>
    </row>
    <row r="376" spans="1:11" x14ac:dyDescent="0.15">
      <c r="A376">
        <v>7602106</v>
      </c>
      <c r="B376">
        <f>YEAR(Table1[[#This Row],[Posting_Date]])</f>
        <v>2019</v>
      </c>
      <c r="C376" t="str">
        <f>TEXT(Table1[[#This Row],[Posting_Date]],"mmm")</f>
        <v>Oct</v>
      </c>
      <c r="D376" t="s">
        <v>1406</v>
      </c>
      <c r="E376" t="s">
        <v>1611</v>
      </c>
      <c r="F376" t="s">
        <v>1407</v>
      </c>
      <c r="G376" t="s">
        <v>62</v>
      </c>
      <c r="H376" t="s">
        <v>49</v>
      </c>
      <c r="I376"/>
      <c r="J376" t="s">
        <v>63</v>
      </c>
      <c r="K376">
        <v>317.79000000000002</v>
      </c>
    </row>
    <row r="377" spans="1:11" x14ac:dyDescent="0.15">
      <c r="A377">
        <v>57023474</v>
      </c>
      <c r="B377">
        <f>YEAR(Table1[[#This Row],[Posting_Date]])</f>
        <v>2019</v>
      </c>
      <c r="C377" t="str">
        <f>TEXT(Table1[[#This Row],[Posting_Date]],"mmm")</f>
        <v>Oct</v>
      </c>
      <c r="D377" t="s">
        <v>852</v>
      </c>
      <c r="E377" t="s">
        <v>1675</v>
      </c>
      <c r="F377" t="s">
        <v>1346</v>
      </c>
      <c r="G377" t="s">
        <v>83</v>
      </c>
      <c r="H377" t="s">
        <v>37</v>
      </c>
      <c r="I377"/>
      <c r="J377" t="s">
        <v>84</v>
      </c>
      <c r="K377">
        <v>250</v>
      </c>
    </row>
    <row r="378" spans="1:11" x14ac:dyDescent="0.15">
      <c r="A378">
        <v>94498800</v>
      </c>
      <c r="B378">
        <f>YEAR(Table1[[#This Row],[Posting_Date]])</f>
        <v>2019</v>
      </c>
      <c r="C378" t="str">
        <f>TEXT(Table1[[#This Row],[Posting_Date]],"mmm")</f>
        <v>Oct</v>
      </c>
      <c r="D378" t="s">
        <v>852</v>
      </c>
      <c r="E378" t="s">
        <v>1610</v>
      </c>
      <c r="F378" t="s">
        <v>853</v>
      </c>
      <c r="G378" t="s">
        <v>21</v>
      </c>
      <c r="H378" t="s">
        <v>49</v>
      </c>
      <c r="I378"/>
      <c r="J378" t="s">
        <v>31</v>
      </c>
      <c r="K378">
        <v>117.83</v>
      </c>
    </row>
    <row r="379" spans="1:11" x14ac:dyDescent="0.15">
      <c r="A379">
        <v>70523236</v>
      </c>
      <c r="B379">
        <f>YEAR(Table1[[#This Row],[Posting_Date]])</f>
        <v>2019</v>
      </c>
      <c r="C379" t="str">
        <f>TEXT(Table1[[#This Row],[Posting_Date]],"mmm")</f>
        <v>Oct</v>
      </c>
      <c r="D379" t="s">
        <v>721</v>
      </c>
      <c r="E379" t="s">
        <v>1766</v>
      </c>
      <c r="F379" t="s">
        <v>722</v>
      </c>
      <c r="G379" t="s">
        <v>10</v>
      </c>
      <c r="H379" t="s">
        <v>12</v>
      </c>
      <c r="I379" t="s">
        <v>22</v>
      </c>
      <c r="J379" t="s">
        <v>13</v>
      </c>
      <c r="K379">
        <v>1646.07</v>
      </c>
    </row>
    <row r="380" spans="1:11" x14ac:dyDescent="0.15">
      <c r="A380">
        <v>35721400</v>
      </c>
      <c r="B380">
        <f>YEAR(Table1[[#This Row],[Posting_Date]])</f>
        <v>2019</v>
      </c>
      <c r="C380" t="str">
        <f>TEXT(Table1[[#This Row],[Posting_Date]],"mmm")</f>
        <v>Oct</v>
      </c>
      <c r="D380" t="s">
        <v>1370</v>
      </c>
      <c r="E380" t="s">
        <v>1766</v>
      </c>
      <c r="F380" t="s">
        <v>1371</v>
      </c>
      <c r="G380" t="s">
        <v>16</v>
      </c>
      <c r="H380" t="s">
        <v>49</v>
      </c>
      <c r="I380"/>
      <c r="J380" t="s">
        <v>18</v>
      </c>
      <c r="K380">
        <v>207.55</v>
      </c>
    </row>
    <row r="381" spans="1:11" x14ac:dyDescent="0.15">
      <c r="A381">
        <v>47249719</v>
      </c>
      <c r="B381">
        <f>YEAR(Table1[[#This Row],[Posting_Date]])</f>
        <v>2019</v>
      </c>
      <c r="C381" t="str">
        <f>TEXT(Table1[[#This Row],[Posting_Date]],"mmm")</f>
        <v>Oct</v>
      </c>
      <c r="D381" t="s">
        <v>1028</v>
      </c>
      <c r="E381" t="s">
        <v>1673</v>
      </c>
      <c r="F381" t="s">
        <v>1029</v>
      </c>
      <c r="G381" t="s">
        <v>30</v>
      </c>
      <c r="H381" t="s">
        <v>37</v>
      </c>
      <c r="I381"/>
      <c r="J381" t="s">
        <v>31</v>
      </c>
      <c r="K381">
        <v>1000</v>
      </c>
    </row>
    <row r="382" spans="1:11" x14ac:dyDescent="0.15">
      <c r="A382">
        <v>99712560</v>
      </c>
      <c r="B382">
        <f>YEAR(Table1[[#This Row],[Posting_Date]])</f>
        <v>2019</v>
      </c>
      <c r="C382" t="str">
        <f>TEXT(Table1[[#This Row],[Posting_Date]],"mmm")</f>
        <v>Oct</v>
      </c>
      <c r="D382" t="s">
        <v>896</v>
      </c>
      <c r="E382" t="s">
        <v>1621</v>
      </c>
      <c r="F382" t="s">
        <v>897</v>
      </c>
      <c r="G382" t="s">
        <v>21</v>
      </c>
      <c r="H382" t="s">
        <v>49</v>
      </c>
      <c r="I382"/>
      <c r="J382" t="s">
        <v>31</v>
      </c>
      <c r="K382">
        <v>3583.25</v>
      </c>
    </row>
    <row r="383" spans="1:11" x14ac:dyDescent="0.15">
      <c r="A383">
        <v>55943766</v>
      </c>
      <c r="B383">
        <f>YEAR(Table1[[#This Row],[Posting_Date]])</f>
        <v>2019</v>
      </c>
      <c r="C383" t="str">
        <f>TEXT(Table1[[#This Row],[Posting_Date]],"mmm")</f>
        <v>Oct</v>
      </c>
      <c r="D383" t="s">
        <v>1384</v>
      </c>
      <c r="E383" t="s">
        <v>1758</v>
      </c>
      <c r="F383" t="s">
        <v>1385</v>
      </c>
      <c r="G383" t="s">
        <v>26</v>
      </c>
      <c r="H383" t="s">
        <v>37</v>
      </c>
      <c r="I383"/>
      <c r="J383" t="s">
        <v>27</v>
      </c>
      <c r="K383">
        <v>1000</v>
      </c>
    </row>
    <row r="384" spans="1:11" x14ac:dyDescent="0.15">
      <c r="A384">
        <v>84682419</v>
      </c>
      <c r="B384">
        <f>YEAR(Table1[[#This Row],[Posting_Date]])</f>
        <v>2019</v>
      </c>
      <c r="C384" t="str">
        <f>TEXT(Table1[[#This Row],[Posting_Date]],"mmm")</f>
        <v>Oct</v>
      </c>
      <c r="D384" t="s">
        <v>421</v>
      </c>
      <c r="E384" t="s">
        <v>1759</v>
      </c>
      <c r="F384" t="s">
        <v>422</v>
      </c>
      <c r="G384" t="s">
        <v>10</v>
      </c>
      <c r="H384" t="s">
        <v>37</v>
      </c>
      <c r="I384"/>
      <c r="J384" t="s">
        <v>13</v>
      </c>
      <c r="K384">
        <v>1000</v>
      </c>
    </row>
    <row r="385" spans="1:11" x14ac:dyDescent="0.15">
      <c r="A385">
        <v>95386159</v>
      </c>
      <c r="B385">
        <f>YEAR(Table1[[#This Row],[Posting_Date]])</f>
        <v>2019</v>
      </c>
      <c r="C385" t="str">
        <f>TEXT(Table1[[#This Row],[Posting_Date]],"mmm")</f>
        <v>Oct</v>
      </c>
      <c r="D385" t="s">
        <v>421</v>
      </c>
      <c r="E385" t="s">
        <v>1618</v>
      </c>
      <c r="F385" t="s">
        <v>502</v>
      </c>
      <c r="G385" t="s">
        <v>21</v>
      </c>
      <c r="H385" t="s">
        <v>49</v>
      </c>
      <c r="I385"/>
      <c r="J385" t="s">
        <v>31</v>
      </c>
      <c r="K385">
        <v>638.48</v>
      </c>
    </row>
    <row r="386" spans="1:11" x14ac:dyDescent="0.15">
      <c r="A386">
        <v>72141088</v>
      </c>
      <c r="B386">
        <f>YEAR(Table1[[#This Row],[Posting_Date]])</f>
        <v>2019</v>
      </c>
      <c r="C386" t="str">
        <f>TEXT(Table1[[#This Row],[Posting_Date]],"mmm")</f>
        <v>Oct</v>
      </c>
      <c r="D386" t="s">
        <v>421</v>
      </c>
      <c r="E386" t="s">
        <v>1618</v>
      </c>
      <c r="F386" t="s">
        <v>517</v>
      </c>
      <c r="G386" t="s">
        <v>26</v>
      </c>
      <c r="H386" t="s">
        <v>49</v>
      </c>
      <c r="I386"/>
      <c r="J386" t="s">
        <v>27</v>
      </c>
      <c r="K386">
        <v>210.14</v>
      </c>
    </row>
    <row r="387" spans="1:11" x14ac:dyDescent="0.15">
      <c r="A387">
        <v>41008954</v>
      </c>
      <c r="B387">
        <f>YEAR(Table1[[#This Row],[Posting_Date]])</f>
        <v>2019</v>
      </c>
      <c r="C387" t="str">
        <f>TEXT(Table1[[#This Row],[Posting_Date]],"mmm")</f>
        <v>Oct</v>
      </c>
      <c r="D387" t="s">
        <v>421</v>
      </c>
      <c r="E387" t="s">
        <v>1627</v>
      </c>
      <c r="F387" t="s">
        <v>886</v>
      </c>
      <c r="G387" t="s">
        <v>30</v>
      </c>
      <c r="H387" t="s">
        <v>49</v>
      </c>
      <c r="I387"/>
      <c r="J387" t="s">
        <v>31</v>
      </c>
      <c r="K387">
        <v>84.86</v>
      </c>
    </row>
    <row r="388" spans="1:11" x14ac:dyDescent="0.15">
      <c r="A388">
        <v>54073815</v>
      </c>
      <c r="B388">
        <f>YEAR(Table1[[#This Row],[Posting_Date]])</f>
        <v>2019</v>
      </c>
      <c r="C388" t="str">
        <f>TEXT(Table1[[#This Row],[Posting_Date]],"mmm")</f>
        <v>Oct</v>
      </c>
      <c r="D388" t="s">
        <v>199</v>
      </c>
      <c r="E388" t="s">
        <v>1618</v>
      </c>
      <c r="F388" t="s">
        <v>1307</v>
      </c>
      <c r="G388" t="s">
        <v>10</v>
      </c>
      <c r="H388" t="s">
        <v>12</v>
      </c>
      <c r="I388" t="s">
        <v>17</v>
      </c>
      <c r="J388" t="s">
        <v>13</v>
      </c>
      <c r="K388">
        <v>91.11</v>
      </c>
    </row>
    <row r="389" spans="1:11" x14ac:dyDescent="0.15">
      <c r="A389">
        <v>1342918</v>
      </c>
      <c r="B389">
        <f>YEAR(Table1[[#This Row],[Posting_Date]])</f>
        <v>2019</v>
      </c>
      <c r="C389" t="str">
        <f>TEXT(Table1[[#This Row],[Posting_Date]],"mmm")</f>
        <v>Oct</v>
      </c>
      <c r="D389" t="s">
        <v>199</v>
      </c>
      <c r="E389" t="s">
        <v>1767</v>
      </c>
      <c r="F389" t="s">
        <v>200</v>
      </c>
      <c r="G389" t="s">
        <v>62</v>
      </c>
      <c r="H389" t="s">
        <v>49</v>
      </c>
      <c r="I389"/>
      <c r="J389" t="s">
        <v>63</v>
      </c>
      <c r="K389">
        <v>156.94</v>
      </c>
    </row>
    <row r="390" spans="1:11" x14ac:dyDescent="0.15">
      <c r="A390">
        <v>50185143</v>
      </c>
      <c r="B390">
        <f>YEAR(Table1[[#This Row],[Posting_Date]])</f>
        <v>2019</v>
      </c>
      <c r="C390" t="str">
        <f>TEXT(Table1[[#This Row],[Posting_Date]],"mmm")</f>
        <v>Oct</v>
      </c>
      <c r="D390" t="s">
        <v>1444</v>
      </c>
      <c r="E390" t="s">
        <v>1657</v>
      </c>
      <c r="F390" t="s">
        <v>1445</v>
      </c>
      <c r="G390" t="s">
        <v>30</v>
      </c>
      <c r="H390" t="s">
        <v>12</v>
      </c>
      <c r="I390" t="s">
        <v>11</v>
      </c>
      <c r="J390" t="s">
        <v>31</v>
      </c>
      <c r="K390">
        <v>2960.09</v>
      </c>
    </row>
    <row r="391" spans="1:11" x14ac:dyDescent="0.15">
      <c r="A391">
        <v>43413098</v>
      </c>
      <c r="B391">
        <f>YEAR(Table1[[#This Row],[Posting_Date]])</f>
        <v>2019</v>
      </c>
      <c r="C391" t="str">
        <f>TEXT(Table1[[#This Row],[Posting_Date]],"mmm")</f>
        <v>Oct</v>
      </c>
      <c r="D391" t="s">
        <v>274</v>
      </c>
      <c r="E391" t="s">
        <v>1596</v>
      </c>
      <c r="F391" t="s">
        <v>1016</v>
      </c>
      <c r="G391" t="s">
        <v>10</v>
      </c>
      <c r="H391" t="s">
        <v>49</v>
      </c>
      <c r="I391"/>
      <c r="J391" t="s">
        <v>13</v>
      </c>
      <c r="K391">
        <v>120.35</v>
      </c>
    </row>
    <row r="392" spans="1:11" x14ac:dyDescent="0.15">
      <c r="A392">
        <v>30182465</v>
      </c>
      <c r="B392">
        <f>YEAR(Table1[[#This Row],[Posting_Date]])</f>
        <v>2019</v>
      </c>
      <c r="C392" t="str">
        <f>TEXT(Table1[[#This Row],[Posting_Date]],"mmm")</f>
        <v>Oct</v>
      </c>
      <c r="D392" t="s">
        <v>274</v>
      </c>
      <c r="E392" t="s">
        <v>1589</v>
      </c>
      <c r="F392" t="s">
        <v>275</v>
      </c>
      <c r="G392" t="s">
        <v>16</v>
      </c>
      <c r="H392" t="s">
        <v>49</v>
      </c>
      <c r="I392"/>
      <c r="J392" t="s">
        <v>18</v>
      </c>
      <c r="K392">
        <v>9.18</v>
      </c>
    </row>
    <row r="393" spans="1:11" x14ac:dyDescent="0.15">
      <c r="A393">
        <v>59691261</v>
      </c>
      <c r="B393">
        <f>YEAR(Table1[[#This Row],[Posting_Date]])</f>
        <v>2019</v>
      </c>
      <c r="C393" t="str">
        <f>TEXT(Table1[[#This Row],[Posting_Date]],"mmm")</f>
        <v>Oct</v>
      </c>
      <c r="D393" t="s">
        <v>454</v>
      </c>
      <c r="E393" t="s">
        <v>1633</v>
      </c>
      <c r="F393" t="s">
        <v>663</v>
      </c>
      <c r="G393" t="s">
        <v>21</v>
      </c>
      <c r="H393" t="s">
        <v>12</v>
      </c>
      <c r="I393" t="s">
        <v>34</v>
      </c>
      <c r="J393" t="s">
        <v>31</v>
      </c>
      <c r="K393">
        <v>759.48</v>
      </c>
    </row>
    <row r="394" spans="1:11" x14ac:dyDescent="0.15">
      <c r="A394">
        <v>61605764</v>
      </c>
      <c r="B394">
        <f>YEAR(Table1[[#This Row],[Posting_Date]])</f>
        <v>2019</v>
      </c>
      <c r="C394" t="str">
        <f>TEXT(Table1[[#This Row],[Posting_Date]],"mmm")</f>
        <v>Oct</v>
      </c>
      <c r="D394" t="s">
        <v>454</v>
      </c>
      <c r="E394" t="s">
        <v>1621</v>
      </c>
      <c r="F394" t="s">
        <v>455</v>
      </c>
      <c r="G394" t="s">
        <v>83</v>
      </c>
      <c r="H394" t="s">
        <v>49</v>
      </c>
      <c r="I394"/>
      <c r="J394" t="s">
        <v>84</v>
      </c>
      <c r="K394">
        <v>227.04</v>
      </c>
    </row>
    <row r="395" spans="1:11" x14ac:dyDescent="0.15">
      <c r="A395">
        <v>51783659</v>
      </c>
      <c r="B395">
        <f>YEAR(Table1[[#This Row],[Posting_Date]])</f>
        <v>2019</v>
      </c>
      <c r="C395" t="str">
        <f>TEXT(Table1[[#This Row],[Posting_Date]],"mmm")</f>
        <v>Oct</v>
      </c>
      <c r="D395" t="s">
        <v>454</v>
      </c>
      <c r="E395" t="s">
        <v>1598</v>
      </c>
      <c r="F395" t="s">
        <v>747</v>
      </c>
      <c r="G395" t="s">
        <v>16</v>
      </c>
      <c r="H395" t="s">
        <v>49</v>
      </c>
      <c r="I395"/>
      <c r="J395" t="s">
        <v>18</v>
      </c>
      <c r="K395">
        <v>197.36</v>
      </c>
    </row>
    <row r="396" spans="1:11" x14ac:dyDescent="0.15">
      <c r="A396">
        <v>77228916</v>
      </c>
      <c r="B396">
        <f>YEAR(Table1[[#This Row],[Posting_Date]])</f>
        <v>2019</v>
      </c>
      <c r="C396" t="str">
        <f>TEXT(Table1[[#This Row],[Posting_Date]],"mmm")</f>
        <v>Oct</v>
      </c>
      <c r="D396" t="s">
        <v>111</v>
      </c>
      <c r="E396" t="s">
        <v>1669</v>
      </c>
      <c r="F396" t="s">
        <v>112</v>
      </c>
      <c r="G396" t="s">
        <v>16</v>
      </c>
      <c r="H396" t="s">
        <v>37</v>
      </c>
      <c r="I396"/>
      <c r="J396" t="s">
        <v>18</v>
      </c>
      <c r="K396">
        <v>1000</v>
      </c>
    </row>
    <row r="397" spans="1:11" x14ac:dyDescent="0.15">
      <c r="A397">
        <v>9067187</v>
      </c>
      <c r="B397">
        <f>YEAR(Table1[[#This Row],[Posting_Date]])</f>
        <v>2019</v>
      </c>
      <c r="C397" t="str">
        <f>TEXT(Table1[[#This Row],[Posting_Date]],"mmm")</f>
        <v>Oct</v>
      </c>
      <c r="D397" t="s">
        <v>111</v>
      </c>
      <c r="E397" t="s">
        <v>1766</v>
      </c>
      <c r="F397" t="s">
        <v>1496</v>
      </c>
      <c r="G397" t="s">
        <v>83</v>
      </c>
      <c r="H397" t="s">
        <v>49</v>
      </c>
      <c r="I397"/>
      <c r="J397" t="s">
        <v>84</v>
      </c>
      <c r="K397">
        <v>67.89</v>
      </c>
    </row>
    <row r="398" spans="1:11" x14ac:dyDescent="0.15">
      <c r="A398">
        <v>45774589</v>
      </c>
      <c r="B398">
        <f>YEAR(Table1[[#This Row],[Posting_Date]])</f>
        <v>2019</v>
      </c>
      <c r="C398" t="str">
        <f>TEXT(Table1[[#This Row],[Posting_Date]],"mmm")</f>
        <v>Oct</v>
      </c>
      <c r="D398" t="s">
        <v>111</v>
      </c>
      <c r="E398" t="s">
        <v>1766</v>
      </c>
      <c r="F398" t="s">
        <v>1088</v>
      </c>
      <c r="G398" t="s">
        <v>16</v>
      </c>
      <c r="H398" t="s">
        <v>49</v>
      </c>
      <c r="I398"/>
      <c r="J398" t="s">
        <v>18</v>
      </c>
      <c r="K398">
        <v>159.94999999999999</v>
      </c>
    </row>
    <row r="399" spans="1:11" x14ac:dyDescent="0.15">
      <c r="A399">
        <v>81640515</v>
      </c>
      <c r="B399">
        <f>YEAR(Table1[[#This Row],[Posting_Date]])</f>
        <v>2019</v>
      </c>
      <c r="C399" t="str">
        <f>TEXT(Table1[[#This Row],[Posting_Date]],"mmm")</f>
        <v>Nov</v>
      </c>
      <c r="D399" t="s">
        <v>674</v>
      </c>
      <c r="E399" t="s">
        <v>1767</v>
      </c>
      <c r="F399" t="s">
        <v>675</v>
      </c>
      <c r="G399" t="s">
        <v>10</v>
      </c>
      <c r="H399" t="s">
        <v>49</v>
      </c>
      <c r="I399"/>
      <c r="J399" t="s">
        <v>13</v>
      </c>
      <c r="K399">
        <v>4773.3599999999997</v>
      </c>
    </row>
    <row r="400" spans="1:11" x14ac:dyDescent="0.15">
      <c r="A400">
        <v>38485488</v>
      </c>
      <c r="B400">
        <f>YEAR(Table1[[#This Row],[Posting_Date]])</f>
        <v>2019</v>
      </c>
      <c r="C400" t="str">
        <f>TEXT(Table1[[#This Row],[Posting_Date]],"mmm")</f>
        <v>Nov</v>
      </c>
      <c r="D400" t="s">
        <v>688</v>
      </c>
      <c r="E400" t="s">
        <v>1652</v>
      </c>
      <c r="F400" t="s">
        <v>689</v>
      </c>
      <c r="G400" t="s">
        <v>30</v>
      </c>
      <c r="H400" t="s">
        <v>12</v>
      </c>
      <c r="I400" t="s">
        <v>17</v>
      </c>
      <c r="J400" t="s">
        <v>31</v>
      </c>
      <c r="K400">
        <v>2783.46</v>
      </c>
    </row>
    <row r="401" spans="1:11" x14ac:dyDescent="0.15">
      <c r="A401">
        <v>85947729</v>
      </c>
      <c r="B401">
        <f>YEAR(Table1[[#This Row],[Posting_Date]])</f>
        <v>2019</v>
      </c>
      <c r="C401" t="str">
        <f>TEXT(Table1[[#This Row],[Posting_Date]],"mmm")</f>
        <v>Nov</v>
      </c>
      <c r="D401" t="s">
        <v>727</v>
      </c>
      <c r="E401" t="s">
        <v>1621</v>
      </c>
      <c r="F401" t="s">
        <v>728</v>
      </c>
      <c r="G401" t="s">
        <v>30</v>
      </c>
      <c r="H401" t="s">
        <v>12</v>
      </c>
      <c r="I401" t="s">
        <v>17</v>
      </c>
      <c r="J401" t="s">
        <v>31</v>
      </c>
      <c r="K401">
        <v>4161.96</v>
      </c>
    </row>
    <row r="402" spans="1:11" x14ac:dyDescent="0.15">
      <c r="A402">
        <v>33755617</v>
      </c>
      <c r="B402">
        <f>YEAR(Table1[[#This Row],[Posting_Date]])</f>
        <v>2019</v>
      </c>
      <c r="C402" t="str">
        <f>TEXT(Table1[[#This Row],[Posting_Date]],"mmm")</f>
        <v>Nov</v>
      </c>
      <c r="D402" t="s">
        <v>727</v>
      </c>
      <c r="E402" t="s">
        <v>1676</v>
      </c>
      <c r="F402" t="s">
        <v>1413</v>
      </c>
      <c r="G402" t="s">
        <v>30</v>
      </c>
      <c r="H402" t="s">
        <v>37</v>
      </c>
      <c r="I402"/>
      <c r="J402" t="s">
        <v>31</v>
      </c>
      <c r="K402">
        <v>250</v>
      </c>
    </row>
    <row r="403" spans="1:11" x14ac:dyDescent="0.15">
      <c r="A403">
        <v>73009203</v>
      </c>
      <c r="B403">
        <f>YEAR(Table1[[#This Row],[Posting_Date]])</f>
        <v>2019</v>
      </c>
      <c r="C403" t="str">
        <f>TEXT(Table1[[#This Row],[Posting_Date]],"mmm")</f>
        <v>Nov</v>
      </c>
      <c r="D403" t="s">
        <v>458</v>
      </c>
      <c r="E403" t="s">
        <v>1618</v>
      </c>
      <c r="F403" t="s">
        <v>459</v>
      </c>
      <c r="G403" t="s">
        <v>26</v>
      </c>
      <c r="H403" t="s">
        <v>49</v>
      </c>
      <c r="I403"/>
      <c r="J403" t="s">
        <v>27</v>
      </c>
      <c r="K403">
        <v>2930.33</v>
      </c>
    </row>
    <row r="404" spans="1:11" x14ac:dyDescent="0.15">
      <c r="A404">
        <v>4245454</v>
      </c>
      <c r="B404">
        <f>YEAR(Table1[[#This Row],[Posting_Date]])</f>
        <v>2019</v>
      </c>
      <c r="C404" t="str">
        <f>TEXT(Table1[[#This Row],[Posting_Date]],"mmm")</f>
        <v>Nov</v>
      </c>
      <c r="D404" t="s">
        <v>283</v>
      </c>
      <c r="E404" t="s">
        <v>1766</v>
      </c>
      <c r="F404" t="s">
        <v>1175</v>
      </c>
      <c r="G404" t="s">
        <v>10</v>
      </c>
      <c r="H404" t="s">
        <v>49</v>
      </c>
      <c r="I404"/>
      <c r="J404" t="s">
        <v>13</v>
      </c>
      <c r="K404">
        <v>170.4</v>
      </c>
    </row>
    <row r="405" spans="1:11" x14ac:dyDescent="0.15">
      <c r="A405">
        <v>20920349</v>
      </c>
      <c r="B405">
        <f>YEAR(Table1[[#This Row],[Posting_Date]])</f>
        <v>2019</v>
      </c>
      <c r="C405" t="str">
        <f>TEXT(Table1[[#This Row],[Posting_Date]],"mmm")</f>
        <v>Nov</v>
      </c>
      <c r="D405" t="s">
        <v>283</v>
      </c>
      <c r="E405" t="s">
        <v>1767</v>
      </c>
      <c r="F405" t="s">
        <v>284</v>
      </c>
      <c r="G405" t="s">
        <v>83</v>
      </c>
      <c r="H405" t="s">
        <v>49</v>
      </c>
      <c r="I405"/>
      <c r="J405" t="s">
        <v>84</v>
      </c>
      <c r="K405">
        <v>4088.48</v>
      </c>
    </row>
    <row r="406" spans="1:11" x14ac:dyDescent="0.15">
      <c r="A406">
        <v>79678648</v>
      </c>
      <c r="B406">
        <f>YEAR(Table1[[#This Row],[Posting_Date]])</f>
        <v>2019</v>
      </c>
      <c r="C406" t="str">
        <f>TEXT(Table1[[#This Row],[Posting_Date]],"mmm")</f>
        <v>Nov</v>
      </c>
      <c r="D406" t="s">
        <v>719</v>
      </c>
      <c r="E406" t="s">
        <v>1621</v>
      </c>
      <c r="F406" t="s">
        <v>720</v>
      </c>
      <c r="G406" t="s">
        <v>30</v>
      </c>
      <c r="H406" t="s">
        <v>49</v>
      </c>
      <c r="I406"/>
      <c r="J406" t="s">
        <v>31</v>
      </c>
      <c r="K406">
        <v>139.41999999999999</v>
      </c>
    </row>
    <row r="407" spans="1:11" x14ac:dyDescent="0.15">
      <c r="A407">
        <v>31196585</v>
      </c>
      <c r="B407">
        <f>YEAR(Table1[[#This Row],[Posting_Date]])</f>
        <v>2019</v>
      </c>
      <c r="C407" t="str">
        <f>TEXT(Table1[[#This Row],[Posting_Date]],"mmm")</f>
        <v>Nov</v>
      </c>
      <c r="D407" t="s">
        <v>1023</v>
      </c>
      <c r="E407" t="s">
        <v>1597</v>
      </c>
      <c r="F407" t="s">
        <v>1024</v>
      </c>
      <c r="G407" t="s">
        <v>10</v>
      </c>
      <c r="H407" t="s">
        <v>49</v>
      </c>
      <c r="I407"/>
      <c r="J407" t="s">
        <v>13</v>
      </c>
      <c r="K407">
        <v>43.8</v>
      </c>
    </row>
    <row r="408" spans="1:11" x14ac:dyDescent="0.15">
      <c r="A408">
        <v>50095064</v>
      </c>
      <c r="B408">
        <f>YEAR(Table1[[#This Row],[Posting_Date]])</f>
        <v>2019</v>
      </c>
      <c r="C408" t="str">
        <f>TEXT(Table1[[#This Row],[Posting_Date]],"mmm")</f>
        <v>Nov</v>
      </c>
      <c r="D408" t="s">
        <v>119</v>
      </c>
      <c r="E408" t="s">
        <v>1677</v>
      </c>
      <c r="F408" t="s">
        <v>1514</v>
      </c>
      <c r="G408" t="s">
        <v>10</v>
      </c>
      <c r="H408" t="s">
        <v>37</v>
      </c>
      <c r="I408"/>
      <c r="J408" t="s">
        <v>13</v>
      </c>
      <c r="K408">
        <v>250</v>
      </c>
    </row>
    <row r="409" spans="1:11" x14ac:dyDescent="0.15">
      <c r="A409">
        <v>50439125</v>
      </c>
      <c r="B409">
        <f>YEAR(Table1[[#This Row],[Posting_Date]])</f>
        <v>2019</v>
      </c>
      <c r="C409" t="str">
        <f>TEXT(Table1[[#This Row],[Posting_Date]],"mmm")</f>
        <v>Nov</v>
      </c>
      <c r="D409" t="s">
        <v>119</v>
      </c>
      <c r="E409" t="s">
        <v>1667</v>
      </c>
      <c r="F409" t="s">
        <v>374</v>
      </c>
      <c r="G409" t="s">
        <v>62</v>
      </c>
      <c r="H409" t="s">
        <v>37</v>
      </c>
      <c r="I409"/>
      <c r="J409" t="s">
        <v>63</v>
      </c>
      <c r="K409">
        <v>1000</v>
      </c>
    </row>
    <row r="410" spans="1:11" x14ac:dyDescent="0.15">
      <c r="A410">
        <v>12037445</v>
      </c>
      <c r="B410">
        <f>YEAR(Table1[[#This Row],[Posting_Date]])</f>
        <v>2019</v>
      </c>
      <c r="C410" t="str">
        <f>TEXT(Table1[[#This Row],[Posting_Date]],"mmm")</f>
        <v>Nov</v>
      </c>
      <c r="D410" t="s">
        <v>119</v>
      </c>
      <c r="E410" t="s">
        <v>1766</v>
      </c>
      <c r="F410" t="s">
        <v>120</v>
      </c>
      <c r="G410" t="s">
        <v>62</v>
      </c>
      <c r="H410" t="s">
        <v>49</v>
      </c>
      <c r="I410"/>
      <c r="J410" t="s">
        <v>63</v>
      </c>
      <c r="K410">
        <v>174.91</v>
      </c>
    </row>
    <row r="411" spans="1:11" x14ac:dyDescent="0.15">
      <c r="A411">
        <v>43524287</v>
      </c>
      <c r="B411">
        <f>YEAR(Table1[[#This Row],[Posting_Date]])</f>
        <v>2019</v>
      </c>
      <c r="C411" t="str">
        <f>TEXT(Table1[[#This Row],[Posting_Date]],"mmm")</f>
        <v>Nov</v>
      </c>
      <c r="D411" t="s">
        <v>823</v>
      </c>
      <c r="E411" t="s">
        <v>1767</v>
      </c>
      <c r="F411" t="s">
        <v>1387</v>
      </c>
      <c r="G411" t="s">
        <v>30</v>
      </c>
      <c r="H411" t="s">
        <v>49</v>
      </c>
      <c r="I411"/>
      <c r="J411" t="s">
        <v>31</v>
      </c>
      <c r="K411">
        <v>2466.9699999999998</v>
      </c>
    </row>
    <row r="412" spans="1:11" x14ac:dyDescent="0.15">
      <c r="A412">
        <v>44958246</v>
      </c>
      <c r="B412">
        <f>YEAR(Table1[[#This Row],[Posting_Date]])</f>
        <v>2019</v>
      </c>
      <c r="C412" t="str">
        <f>TEXT(Table1[[#This Row],[Posting_Date]],"mmm")</f>
        <v>Nov</v>
      </c>
      <c r="D412" t="s">
        <v>823</v>
      </c>
      <c r="E412" t="s">
        <v>1767</v>
      </c>
      <c r="F412" t="s">
        <v>824</v>
      </c>
      <c r="G412" t="s">
        <v>62</v>
      </c>
      <c r="H412" t="s">
        <v>49</v>
      </c>
      <c r="I412"/>
      <c r="J412" t="s">
        <v>63</v>
      </c>
      <c r="K412">
        <v>132.68</v>
      </c>
    </row>
    <row r="413" spans="1:11" x14ac:dyDescent="0.15">
      <c r="A413">
        <v>11633442</v>
      </c>
      <c r="B413">
        <f>YEAR(Table1[[#This Row],[Posting_Date]])</f>
        <v>2019</v>
      </c>
      <c r="C413" t="str">
        <f>TEXT(Table1[[#This Row],[Posting_Date]],"mmm")</f>
        <v>Nov</v>
      </c>
      <c r="D413" t="s">
        <v>801</v>
      </c>
      <c r="E413" t="s">
        <v>1621</v>
      </c>
      <c r="F413" t="s">
        <v>802</v>
      </c>
      <c r="G413" t="s">
        <v>10</v>
      </c>
      <c r="H413" t="s">
        <v>12</v>
      </c>
      <c r="I413" t="s">
        <v>11</v>
      </c>
      <c r="J413" t="s">
        <v>13</v>
      </c>
      <c r="K413">
        <v>2424.39</v>
      </c>
    </row>
    <row r="414" spans="1:11" x14ac:dyDescent="0.15">
      <c r="A414">
        <v>3764043</v>
      </c>
      <c r="B414">
        <f>YEAR(Table1[[#This Row],[Posting_Date]])</f>
        <v>2019</v>
      </c>
      <c r="C414" t="str">
        <f>TEXT(Table1[[#This Row],[Posting_Date]],"mmm")</f>
        <v>Nov</v>
      </c>
      <c r="D414" t="s">
        <v>801</v>
      </c>
      <c r="E414" t="s">
        <v>1730</v>
      </c>
      <c r="F414" t="s">
        <v>890</v>
      </c>
      <c r="G414" t="s">
        <v>62</v>
      </c>
      <c r="H414" t="s">
        <v>37</v>
      </c>
      <c r="I414"/>
      <c r="J414" t="s">
        <v>63</v>
      </c>
      <c r="K414">
        <v>500</v>
      </c>
    </row>
    <row r="415" spans="1:11" x14ac:dyDescent="0.15">
      <c r="A415">
        <v>24387550</v>
      </c>
      <c r="B415">
        <f>YEAR(Table1[[#This Row],[Posting_Date]])</f>
        <v>2019</v>
      </c>
      <c r="C415" t="str">
        <f>TEXT(Table1[[#This Row],[Posting_Date]],"mmm")</f>
        <v>Nov</v>
      </c>
      <c r="D415" t="s">
        <v>145</v>
      </c>
      <c r="E415" t="s">
        <v>1662</v>
      </c>
      <c r="F415" t="s">
        <v>146</v>
      </c>
      <c r="G415" t="s">
        <v>10</v>
      </c>
      <c r="H415" t="s">
        <v>23</v>
      </c>
      <c r="I415"/>
      <c r="J415" t="s">
        <v>13</v>
      </c>
      <c r="K415">
        <v>708.3</v>
      </c>
    </row>
    <row r="416" spans="1:11" x14ac:dyDescent="0.15">
      <c r="A416">
        <v>48455801</v>
      </c>
      <c r="B416">
        <f>YEAR(Table1[[#This Row],[Posting_Date]])</f>
        <v>2019</v>
      </c>
      <c r="C416" t="str">
        <f>TEXT(Table1[[#This Row],[Posting_Date]],"mmm")</f>
        <v>Nov</v>
      </c>
      <c r="D416" t="s">
        <v>1390</v>
      </c>
      <c r="E416" t="s">
        <v>1689</v>
      </c>
      <c r="F416" t="s">
        <v>1391</v>
      </c>
      <c r="G416" t="s">
        <v>62</v>
      </c>
      <c r="H416" t="s">
        <v>37</v>
      </c>
      <c r="I416"/>
      <c r="J416" t="s">
        <v>63</v>
      </c>
      <c r="K416">
        <v>250</v>
      </c>
    </row>
    <row r="417" spans="1:11" x14ac:dyDescent="0.15">
      <c r="A417">
        <v>2845069</v>
      </c>
      <c r="B417">
        <f>YEAR(Table1[[#This Row],[Posting_Date]])</f>
        <v>2019</v>
      </c>
      <c r="C417" t="str">
        <f>TEXT(Table1[[#This Row],[Posting_Date]],"mmm")</f>
        <v>Nov</v>
      </c>
      <c r="D417" t="s">
        <v>1390</v>
      </c>
      <c r="E417" t="s">
        <v>1766</v>
      </c>
      <c r="F417" t="s">
        <v>1408</v>
      </c>
      <c r="G417" t="s">
        <v>10</v>
      </c>
      <c r="H417" t="s">
        <v>49</v>
      </c>
      <c r="I417"/>
      <c r="J417" t="s">
        <v>13</v>
      </c>
      <c r="K417">
        <v>177.21</v>
      </c>
    </row>
    <row r="418" spans="1:11" x14ac:dyDescent="0.15">
      <c r="A418">
        <v>25156440</v>
      </c>
      <c r="B418">
        <f>YEAR(Table1[[#This Row],[Posting_Date]])</f>
        <v>2019</v>
      </c>
      <c r="C418" t="str">
        <f>TEXT(Table1[[#This Row],[Posting_Date]],"mmm")</f>
        <v>Nov</v>
      </c>
      <c r="D418" t="s">
        <v>635</v>
      </c>
      <c r="E418" t="s">
        <v>1611</v>
      </c>
      <c r="F418" t="s">
        <v>732</v>
      </c>
      <c r="G418" t="s">
        <v>83</v>
      </c>
      <c r="H418" t="s">
        <v>12</v>
      </c>
      <c r="I418" t="s">
        <v>11</v>
      </c>
      <c r="J418" t="s">
        <v>84</v>
      </c>
      <c r="K418">
        <v>2005.35</v>
      </c>
    </row>
    <row r="419" spans="1:11" x14ac:dyDescent="0.15">
      <c r="A419">
        <v>70044868</v>
      </c>
      <c r="B419">
        <f>YEAR(Table1[[#This Row],[Posting_Date]])</f>
        <v>2019</v>
      </c>
      <c r="C419" t="str">
        <f>TEXT(Table1[[#This Row],[Posting_Date]],"mmm")</f>
        <v>Nov</v>
      </c>
      <c r="D419" t="s">
        <v>635</v>
      </c>
      <c r="E419" t="s">
        <v>1621</v>
      </c>
      <c r="F419" t="s">
        <v>636</v>
      </c>
      <c r="G419" t="s">
        <v>44</v>
      </c>
      <c r="H419" t="s">
        <v>12</v>
      </c>
      <c r="I419" t="s">
        <v>34</v>
      </c>
      <c r="J419" t="s">
        <v>18</v>
      </c>
      <c r="K419">
        <v>4061.8</v>
      </c>
    </row>
    <row r="420" spans="1:11" x14ac:dyDescent="0.15">
      <c r="A420">
        <v>78442865</v>
      </c>
      <c r="B420">
        <f>YEAR(Table1[[#This Row],[Posting_Date]])</f>
        <v>2019</v>
      </c>
      <c r="C420" t="str">
        <f>TEXT(Table1[[#This Row],[Posting_Date]],"mmm")</f>
        <v>Nov</v>
      </c>
      <c r="D420" t="s">
        <v>803</v>
      </c>
      <c r="E420" t="s">
        <v>1772</v>
      </c>
      <c r="F420" t="s">
        <v>804</v>
      </c>
      <c r="G420" t="s">
        <v>62</v>
      </c>
      <c r="H420" t="s">
        <v>1765</v>
      </c>
      <c r="I420"/>
      <c r="J420" t="s">
        <v>63</v>
      </c>
      <c r="K420">
        <v>705.09</v>
      </c>
    </row>
    <row r="421" spans="1:11" x14ac:dyDescent="0.15">
      <c r="A421">
        <v>48678409</v>
      </c>
      <c r="B421">
        <f>YEAR(Table1[[#This Row],[Posting_Date]])</f>
        <v>2019</v>
      </c>
      <c r="C421" t="str">
        <f>TEXT(Table1[[#This Row],[Posting_Date]],"mmm")</f>
        <v>Nov</v>
      </c>
      <c r="D421" t="s">
        <v>1461</v>
      </c>
      <c r="E421" t="s">
        <v>1618</v>
      </c>
      <c r="F421" t="s">
        <v>1462</v>
      </c>
      <c r="G421" t="s">
        <v>21</v>
      </c>
      <c r="H421" t="s">
        <v>49</v>
      </c>
      <c r="I421"/>
      <c r="J421" t="s">
        <v>31</v>
      </c>
      <c r="K421">
        <v>101.38</v>
      </c>
    </row>
    <row r="422" spans="1:11" x14ac:dyDescent="0.15">
      <c r="A422">
        <v>28000584</v>
      </c>
      <c r="B422">
        <f>YEAR(Table1[[#This Row],[Posting_Date]])</f>
        <v>2019</v>
      </c>
      <c r="C422" t="str">
        <f>TEXT(Table1[[#This Row],[Posting_Date]],"mmm")</f>
        <v>Nov</v>
      </c>
      <c r="D422" t="s">
        <v>929</v>
      </c>
      <c r="E422" t="s">
        <v>1618</v>
      </c>
      <c r="F422" t="s">
        <v>930</v>
      </c>
      <c r="G422" t="s">
        <v>10</v>
      </c>
      <c r="H422" t="s">
        <v>49</v>
      </c>
      <c r="I422"/>
      <c r="J422" t="s">
        <v>13</v>
      </c>
      <c r="K422">
        <v>1573.98</v>
      </c>
    </row>
    <row r="423" spans="1:11" x14ac:dyDescent="0.15">
      <c r="A423">
        <v>48251238</v>
      </c>
      <c r="B423">
        <f>YEAR(Table1[[#This Row],[Posting_Date]])</f>
        <v>2019</v>
      </c>
      <c r="C423" t="str">
        <f>TEXT(Table1[[#This Row],[Posting_Date]],"mmm")</f>
        <v>Nov</v>
      </c>
      <c r="D423" t="s">
        <v>945</v>
      </c>
      <c r="E423" t="s">
        <v>1708</v>
      </c>
      <c r="F423" t="s">
        <v>946</v>
      </c>
      <c r="G423" t="s">
        <v>62</v>
      </c>
      <c r="H423" t="s">
        <v>37</v>
      </c>
      <c r="I423"/>
      <c r="J423" t="s">
        <v>63</v>
      </c>
      <c r="K423">
        <v>500</v>
      </c>
    </row>
    <row r="424" spans="1:11" x14ac:dyDescent="0.15">
      <c r="A424">
        <v>57292809</v>
      </c>
      <c r="B424">
        <f>YEAR(Table1[[#This Row],[Posting_Date]])</f>
        <v>2019</v>
      </c>
      <c r="C424" t="str">
        <f>TEXT(Table1[[#This Row],[Posting_Date]],"mmm")</f>
        <v>Nov</v>
      </c>
      <c r="D424" t="s">
        <v>752</v>
      </c>
      <c r="E424" t="s">
        <v>1611</v>
      </c>
      <c r="F424" t="s">
        <v>753</v>
      </c>
      <c r="G424" t="s">
        <v>44</v>
      </c>
      <c r="H424" t="s">
        <v>49</v>
      </c>
      <c r="I424"/>
      <c r="J424" t="s">
        <v>18</v>
      </c>
      <c r="K424">
        <v>85.42</v>
      </c>
    </row>
    <row r="425" spans="1:11" x14ac:dyDescent="0.15">
      <c r="A425">
        <v>50468353</v>
      </c>
      <c r="B425">
        <f>YEAR(Table1[[#This Row],[Posting_Date]])</f>
        <v>2019</v>
      </c>
      <c r="C425" t="str">
        <f>TEXT(Table1[[#This Row],[Posting_Date]],"mmm")</f>
        <v>Nov</v>
      </c>
      <c r="D425" t="s">
        <v>113</v>
      </c>
      <c r="E425" t="s">
        <v>1678</v>
      </c>
      <c r="F425" t="s">
        <v>158</v>
      </c>
      <c r="G425" t="s">
        <v>26</v>
      </c>
      <c r="H425" t="s">
        <v>37</v>
      </c>
      <c r="I425"/>
      <c r="J425" t="s">
        <v>27</v>
      </c>
      <c r="K425">
        <v>250</v>
      </c>
    </row>
    <row r="426" spans="1:11" x14ac:dyDescent="0.15">
      <c r="A426">
        <v>1373250</v>
      </c>
      <c r="B426">
        <f>YEAR(Table1[[#This Row],[Posting_Date]])</f>
        <v>2019</v>
      </c>
      <c r="C426" t="str">
        <f>TEXT(Table1[[#This Row],[Posting_Date]],"mmm")</f>
        <v>Nov</v>
      </c>
      <c r="D426" t="s">
        <v>113</v>
      </c>
      <c r="E426" t="s">
        <v>1672</v>
      </c>
      <c r="F426" t="s">
        <v>114</v>
      </c>
      <c r="G426" t="s">
        <v>30</v>
      </c>
      <c r="H426" t="s">
        <v>37</v>
      </c>
      <c r="I426"/>
      <c r="J426" t="s">
        <v>31</v>
      </c>
      <c r="K426">
        <v>1000</v>
      </c>
    </row>
    <row r="427" spans="1:11" x14ac:dyDescent="0.15">
      <c r="A427">
        <v>15766660</v>
      </c>
      <c r="B427">
        <f>YEAR(Table1[[#This Row],[Posting_Date]])</f>
        <v>2019</v>
      </c>
      <c r="C427" t="str">
        <f>TEXT(Table1[[#This Row],[Posting_Date]],"mmm")</f>
        <v>Nov</v>
      </c>
      <c r="D427" t="s">
        <v>113</v>
      </c>
      <c r="E427" t="s">
        <v>1662</v>
      </c>
      <c r="F427" t="s">
        <v>483</v>
      </c>
      <c r="G427" t="s">
        <v>21</v>
      </c>
      <c r="H427" t="s">
        <v>23</v>
      </c>
      <c r="I427"/>
      <c r="J427" t="s">
        <v>31</v>
      </c>
      <c r="K427">
        <v>443.89</v>
      </c>
    </row>
    <row r="428" spans="1:11" x14ac:dyDescent="0.15">
      <c r="A428">
        <v>29766863</v>
      </c>
      <c r="B428">
        <f>YEAR(Table1[[#This Row],[Posting_Date]])</f>
        <v>2019</v>
      </c>
      <c r="C428" t="str">
        <f>TEXT(Table1[[#This Row],[Posting_Date]],"mmm")</f>
        <v>Nov</v>
      </c>
      <c r="D428" t="s">
        <v>1145</v>
      </c>
      <c r="E428" t="s">
        <v>1662</v>
      </c>
      <c r="F428" t="s">
        <v>1146</v>
      </c>
      <c r="G428" t="s">
        <v>83</v>
      </c>
      <c r="H428" t="s">
        <v>23</v>
      </c>
      <c r="I428"/>
      <c r="J428" t="s">
        <v>84</v>
      </c>
      <c r="K428">
        <v>353.64</v>
      </c>
    </row>
    <row r="429" spans="1:11" x14ac:dyDescent="0.15">
      <c r="A429">
        <v>42841450</v>
      </c>
      <c r="B429">
        <f>YEAR(Table1[[#This Row],[Posting_Date]])</f>
        <v>2019</v>
      </c>
      <c r="C429" t="str">
        <f>TEXT(Table1[[#This Row],[Posting_Date]],"mmm")</f>
        <v>Nov</v>
      </c>
      <c r="D429" t="s">
        <v>745</v>
      </c>
      <c r="E429" t="s">
        <v>1662</v>
      </c>
      <c r="F429" t="s">
        <v>746</v>
      </c>
      <c r="G429" t="s">
        <v>16</v>
      </c>
      <c r="H429" t="s">
        <v>23</v>
      </c>
      <c r="I429"/>
      <c r="J429" t="s">
        <v>18</v>
      </c>
      <c r="K429">
        <v>852.88</v>
      </c>
    </row>
    <row r="430" spans="1:11" x14ac:dyDescent="0.15">
      <c r="A430">
        <v>34997715</v>
      </c>
      <c r="B430">
        <f>YEAR(Table1[[#This Row],[Posting_Date]])</f>
        <v>2019</v>
      </c>
      <c r="C430" t="str">
        <f>TEXT(Table1[[#This Row],[Posting_Date]],"mmm")</f>
        <v>Nov</v>
      </c>
      <c r="D430" t="s">
        <v>745</v>
      </c>
      <c r="E430" t="s">
        <v>1662</v>
      </c>
      <c r="F430" t="s">
        <v>1345</v>
      </c>
      <c r="G430" t="s">
        <v>26</v>
      </c>
      <c r="H430" t="s">
        <v>23</v>
      </c>
      <c r="I430"/>
      <c r="J430" t="s">
        <v>27</v>
      </c>
      <c r="K430">
        <v>435.27</v>
      </c>
    </row>
    <row r="431" spans="1:11" x14ac:dyDescent="0.15">
      <c r="A431">
        <v>61589330</v>
      </c>
      <c r="B431">
        <f>YEAR(Table1[[#This Row],[Posting_Date]])</f>
        <v>2019</v>
      </c>
      <c r="C431" t="str">
        <f>TEXT(Table1[[#This Row],[Posting_Date]],"mmm")</f>
        <v>Nov</v>
      </c>
      <c r="D431" t="s">
        <v>1235</v>
      </c>
      <c r="E431" t="s">
        <v>1767</v>
      </c>
      <c r="F431" t="s">
        <v>1236</v>
      </c>
      <c r="G431" t="s">
        <v>10</v>
      </c>
      <c r="H431" t="s">
        <v>49</v>
      </c>
      <c r="I431"/>
      <c r="J431" t="s">
        <v>13</v>
      </c>
      <c r="K431">
        <v>647.85</v>
      </c>
    </row>
    <row r="432" spans="1:11" x14ac:dyDescent="0.15">
      <c r="A432">
        <v>78759419</v>
      </c>
      <c r="B432">
        <f>YEAR(Table1[[#This Row],[Posting_Date]])</f>
        <v>2019</v>
      </c>
      <c r="C432" t="str">
        <f>TEXT(Table1[[#This Row],[Posting_Date]],"mmm")</f>
        <v>Nov</v>
      </c>
      <c r="D432" t="s">
        <v>1522</v>
      </c>
      <c r="E432" t="s">
        <v>1621</v>
      </c>
      <c r="F432" t="s">
        <v>1523</v>
      </c>
      <c r="G432" t="s">
        <v>21</v>
      </c>
      <c r="H432" t="s">
        <v>49</v>
      </c>
      <c r="I432"/>
      <c r="J432" t="s">
        <v>31</v>
      </c>
      <c r="K432">
        <v>4899.22</v>
      </c>
    </row>
    <row r="433" spans="1:11" x14ac:dyDescent="0.15">
      <c r="A433">
        <v>94531219</v>
      </c>
      <c r="B433">
        <f>YEAR(Table1[[#This Row],[Posting_Date]])</f>
        <v>2019</v>
      </c>
      <c r="C433" t="str">
        <f>TEXT(Table1[[#This Row],[Posting_Date]],"mmm")</f>
        <v>Nov</v>
      </c>
      <c r="D433" t="s">
        <v>1075</v>
      </c>
      <c r="E433" t="s">
        <v>1618</v>
      </c>
      <c r="F433" t="s">
        <v>1076</v>
      </c>
      <c r="G433" t="s">
        <v>16</v>
      </c>
      <c r="H433" t="s">
        <v>49</v>
      </c>
      <c r="I433"/>
      <c r="J433" t="s">
        <v>18</v>
      </c>
      <c r="K433">
        <v>420.03</v>
      </c>
    </row>
    <row r="434" spans="1:11" x14ac:dyDescent="0.15">
      <c r="A434">
        <v>5194286</v>
      </c>
      <c r="B434">
        <f>YEAR(Table1[[#This Row],[Posting_Date]])</f>
        <v>2019</v>
      </c>
      <c r="C434" t="str">
        <f>TEXT(Table1[[#This Row],[Posting_Date]],"mmm")</f>
        <v>Dec</v>
      </c>
      <c r="D434" t="s">
        <v>741</v>
      </c>
      <c r="E434" t="s">
        <v>1766</v>
      </c>
      <c r="F434" t="s">
        <v>742</v>
      </c>
      <c r="G434" t="s">
        <v>83</v>
      </c>
      <c r="H434" t="s">
        <v>12</v>
      </c>
      <c r="I434" t="s">
        <v>22</v>
      </c>
      <c r="J434" t="s">
        <v>84</v>
      </c>
      <c r="K434">
        <v>1647.65</v>
      </c>
    </row>
    <row r="435" spans="1:11" x14ac:dyDescent="0.15">
      <c r="A435">
        <v>94827909</v>
      </c>
      <c r="B435">
        <f>YEAR(Table1[[#This Row],[Posting_Date]])</f>
        <v>2019</v>
      </c>
      <c r="C435" t="str">
        <f>TEXT(Table1[[#This Row],[Posting_Date]],"mmm")</f>
        <v>Dec</v>
      </c>
      <c r="D435" t="s">
        <v>1096</v>
      </c>
      <c r="E435" t="s">
        <v>1662</v>
      </c>
      <c r="F435" t="s">
        <v>1460</v>
      </c>
      <c r="G435" t="s">
        <v>26</v>
      </c>
      <c r="H435" t="s">
        <v>23</v>
      </c>
      <c r="I435"/>
      <c r="J435" t="s">
        <v>27</v>
      </c>
      <c r="K435">
        <v>952.71</v>
      </c>
    </row>
    <row r="436" spans="1:11" x14ac:dyDescent="0.15">
      <c r="A436">
        <v>58859547</v>
      </c>
      <c r="B436">
        <f>YEAR(Table1[[#This Row],[Posting_Date]])</f>
        <v>2019</v>
      </c>
      <c r="C436" t="str">
        <f>TEXT(Table1[[#This Row],[Posting_Date]],"mmm")</f>
        <v>Dec</v>
      </c>
      <c r="D436" t="s">
        <v>1096</v>
      </c>
      <c r="E436" t="s">
        <v>1662</v>
      </c>
      <c r="F436" t="s">
        <v>1097</v>
      </c>
      <c r="G436" t="s">
        <v>44</v>
      </c>
      <c r="H436" t="s">
        <v>23</v>
      </c>
      <c r="I436"/>
      <c r="J436" t="s">
        <v>18</v>
      </c>
      <c r="K436">
        <v>859.87</v>
      </c>
    </row>
    <row r="437" spans="1:11" x14ac:dyDescent="0.15">
      <c r="A437">
        <v>25961481</v>
      </c>
      <c r="B437">
        <f>YEAR(Table1[[#This Row],[Posting_Date]])</f>
        <v>2019</v>
      </c>
      <c r="C437" t="str">
        <f>TEXT(Table1[[#This Row],[Posting_Date]],"mmm")</f>
        <v>Dec</v>
      </c>
      <c r="D437" t="s">
        <v>858</v>
      </c>
      <c r="E437" t="s">
        <v>1737</v>
      </c>
      <c r="F437" t="s">
        <v>859</v>
      </c>
      <c r="G437" t="s">
        <v>83</v>
      </c>
      <c r="H437" t="s">
        <v>37</v>
      </c>
      <c r="I437"/>
      <c r="J437" t="s">
        <v>84</v>
      </c>
      <c r="K437">
        <v>1000</v>
      </c>
    </row>
    <row r="438" spans="1:11" x14ac:dyDescent="0.15">
      <c r="A438">
        <v>49786440</v>
      </c>
      <c r="B438">
        <f>YEAR(Table1[[#This Row],[Posting_Date]])</f>
        <v>2019</v>
      </c>
      <c r="C438" t="str">
        <f>TEXT(Table1[[#This Row],[Posting_Date]],"mmm")</f>
        <v>Dec</v>
      </c>
      <c r="D438" t="s">
        <v>858</v>
      </c>
      <c r="E438" t="s">
        <v>1767</v>
      </c>
      <c r="F438" t="s">
        <v>1225</v>
      </c>
      <c r="G438" t="s">
        <v>44</v>
      </c>
      <c r="H438" t="s">
        <v>49</v>
      </c>
      <c r="I438"/>
      <c r="J438" t="s">
        <v>18</v>
      </c>
      <c r="K438">
        <v>585.65</v>
      </c>
    </row>
    <row r="439" spans="1:11" x14ac:dyDescent="0.15">
      <c r="A439">
        <v>20929342</v>
      </c>
      <c r="B439">
        <f>YEAR(Table1[[#This Row],[Posting_Date]])</f>
        <v>2019</v>
      </c>
      <c r="C439" t="str">
        <f>TEXT(Table1[[#This Row],[Posting_Date]],"mmm")</f>
        <v>Dec</v>
      </c>
      <c r="D439" t="s">
        <v>203</v>
      </c>
      <c r="E439" t="s">
        <v>1611</v>
      </c>
      <c r="F439" t="s">
        <v>204</v>
      </c>
      <c r="G439" t="s">
        <v>26</v>
      </c>
      <c r="H439" t="s">
        <v>12</v>
      </c>
      <c r="I439" t="s">
        <v>11</v>
      </c>
      <c r="J439" t="s">
        <v>27</v>
      </c>
      <c r="K439">
        <v>1434.26</v>
      </c>
    </row>
    <row r="440" spans="1:11" x14ac:dyDescent="0.15">
      <c r="A440">
        <v>88883533</v>
      </c>
      <c r="B440">
        <f>YEAR(Table1[[#This Row],[Posting_Date]])</f>
        <v>2019</v>
      </c>
      <c r="C440" t="str">
        <f>TEXT(Table1[[#This Row],[Posting_Date]],"mmm")</f>
        <v>Dec</v>
      </c>
      <c r="D440" t="s">
        <v>203</v>
      </c>
      <c r="E440" t="s">
        <v>1611</v>
      </c>
      <c r="F440" t="s">
        <v>1033</v>
      </c>
      <c r="G440" t="s">
        <v>10</v>
      </c>
      <c r="H440" t="s">
        <v>49</v>
      </c>
      <c r="I440"/>
      <c r="J440" t="s">
        <v>13</v>
      </c>
      <c r="K440">
        <v>67.61</v>
      </c>
    </row>
    <row r="441" spans="1:11" x14ac:dyDescent="0.15">
      <c r="A441">
        <v>59678562</v>
      </c>
      <c r="B441">
        <f>YEAR(Table1[[#This Row],[Posting_Date]])</f>
        <v>2019</v>
      </c>
      <c r="C441" t="str">
        <f>TEXT(Table1[[#This Row],[Posting_Date]],"mmm")</f>
        <v>Dec</v>
      </c>
      <c r="D441" t="s">
        <v>892</v>
      </c>
      <c r="E441" t="s">
        <v>1736</v>
      </c>
      <c r="F441" t="s">
        <v>1386</v>
      </c>
      <c r="G441" t="s">
        <v>26</v>
      </c>
      <c r="H441" t="s">
        <v>37</v>
      </c>
      <c r="I441"/>
      <c r="J441" t="s">
        <v>27</v>
      </c>
      <c r="K441">
        <v>1000</v>
      </c>
    </row>
    <row r="442" spans="1:11" x14ac:dyDescent="0.15">
      <c r="A442">
        <v>80319875</v>
      </c>
      <c r="B442">
        <f>YEAR(Table1[[#This Row],[Posting_Date]])</f>
        <v>2019</v>
      </c>
      <c r="C442" t="str">
        <f>TEXT(Table1[[#This Row],[Posting_Date]],"mmm")</f>
        <v>Dec</v>
      </c>
      <c r="D442" t="s">
        <v>892</v>
      </c>
      <c r="E442" t="s">
        <v>1621</v>
      </c>
      <c r="F442" t="s">
        <v>893</v>
      </c>
      <c r="G442" t="s">
        <v>83</v>
      </c>
      <c r="H442" t="s">
        <v>49</v>
      </c>
      <c r="I442"/>
      <c r="J442" t="s">
        <v>84</v>
      </c>
      <c r="K442">
        <v>1516.34</v>
      </c>
    </row>
    <row r="443" spans="1:11" x14ac:dyDescent="0.15">
      <c r="A443">
        <v>47639550</v>
      </c>
      <c r="B443">
        <f>YEAR(Table1[[#This Row],[Posting_Date]])</f>
        <v>2019</v>
      </c>
      <c r="C443" t="str">
        <f>TEXT(Table1[[#This Row],[Posting_Date]],"mmm")</f>
        <v>Dec</v>
      </c>
      <c r="D443" t="s">
        <v>410</v>
      </c>
      <c r="E443" t="s">
        <v>1766</v>
      </c>
      <c r="F443" t="s">
        <v>411</v>
      </c>
      <c r="G443" t="s">
        <v>30</v>
      </c>
      <c r="H443" t="s">
        <v>49</v>
      </c>
      <c r="I443"/>
      <c r="J443" t="s">
        <v>31</v>
      </c>
      <c r="K443">
        <v>135.27000000000001</v>
      </c>
    </row>
    <row r="444" spans="1:11" x14ac:dyDescent="0.15">
      <c r="A444">
        <v>59608018</v>
      </c>
      <c r="B444">
        <f>YEAR(Table1[[#This Row],[Posting_Date]])</f>
        <v>2019</v>
      </c>
      <c r="C444" t="str">
        <f>TEXT(Table1[[#This Row],[Posting_Date]],"mmm")</f>
        <v>Dec</v>
      </c>
      <c r="D444" t="s">
        <v>344</v>
      </c>
      <c r="E444" t="s">
        <v>1766</v>
      </c>
      <c r="F444" t="s">
        <v>345</v>
      </c>
      <c r="G444" t="s">
        <v>21</v>
      </c>
      <c r="H444" t="s">
        <v>12</v>
      </c>
      <c r="I444" t="s">
        <v>17</v>
      </c>
      <c r="J444" t="s">
        <v>31</v>
      </c>
      <c r="K444">
        <v>4812.2700000000004</v>
      </c>
    </row>
    <row r="445" spans="1:11" x14ac:dyDescent="0.15">
      <c r="A445">
        <v>97673453</v>
      </c>
      <c r="B445">
        <f>YEAR(Table1[[#This Row],[Posting_Date]])</f>
        <v>2019</v>
      </c>
      <c r="C445" t="str">
        <f>TEXT(Table1[[#This Row],[Posting_Date]],"mmm")</f>
        <v>Dec</v>
      </c>
      <c r="D445" t="s">
        <v>440</v>
      </c>
      <c r="E445" t="s">
        <v>1767</v>
      </c>
      <c r="F445" t="s">
        <v>441</v>
      </c>
      <c r="G445" t="s">
        <v>26</v>
      </c>
      <c r="H445" t="s">
        <v>12</v>
      </c>
      <c r="I445" t="s">
        <v>11</v>
      </c>
      <c r="J445" t="s">
        <v>27</v>
      </c>
      <c r="K445">
        <v>2261.65</v>
      </c>
    </row>
    <row r="446" spans="1:11" x14ac:dyDescent="0.15">
      <c r="A446">
        <v>77394513</v>
      </c>
      <c r="B446">
        <f>YEAR(Table1[[#This Row],[Posting_Date]])</f>
        <v>2019</v>
      </c>
      <c r="C446" t="str">
        <f>TEXT(Table1[[#This Row],[Posting_Date]],"mmm")</f>
        <v>Dec</v>
      </c>
      <c r="D446" t="s">
        <v>805</v>
      </c>
      <c r="E446" t="s">
        <v>1618</v>
      </c>
      <c r="F446" t="s">
        <v>806</v>
      </c>
      <c r="G446" t="s">
        <v>21</v>
      </c>
      <c r="H446" t="s">
        <v>49</v>
      </c>
      <c r="I446"/>
      <c r="J446" t="s">
        <v>31</v>
      </c>
      <c r="K446">
        <v>1984.16</v>
      </c>
    </row>
    <row r="447" spans="1:11" x14ac:dyDescent="0.15">
      <c r="A447">
        <v>9592574</v>
      </c>
      <c r="B447">
        <f>YEAR(Table1[[#This Row],[Posting_Date]])</f>
        <v>2019</v>
      </c>
      <c r="C447" t="str">
        <f>TEXT(Table1[[#This Row],[Posting_Date]],"mmm")</f>
        <v>Dec</v>
      </c>
      <c r="D447" t="s">
        <v>805</v>
      </c>
      <c r="E447" t="s">
        <v>1662</v>
      </c>
      <c r="F447" t="s">
        <v>1208</v>
      </c>
      <c r="G447" t="s">
        <v>62</v>
      </c>
      <c r="H447" t="s">
        <v>23</v>
      </c>
      <c r="I447"/>
      <c r="J447" t="s">
        <v>63</v>
      </c>
      <c r="K447">
        <v>621.04</v>
      </c>
    </row>
    <row r="448" spans="1:11" x14ac:dyDescent="0.15">
      <c r="A448">
        <v>9086624</v>
      </c>
      <c r="B448">
        <f>YEAR(Table1[[#This Row],[Posting_Date]])</f>
        <v>2019</v>
      </c>
      <c r="C448" t="str">
        <f>TEXT(Table1[[#This Row],[Posting_Date]],"mmm")</f>
        <v>Dec</v>
      </c>
      <c r="D448" t="s">
        <v>236</v>
      </c>
      <c r="E448" t="s">
        <v>1767</v>
      </c>
      <c r="F448" t="s">
        <v>612</v>
      </c>
      <c r="G448" t="s">
        <v>26</v>
      </c>
      <c r="H448" t="s">
        <v>12</v>
      </c>
      <c r="I448" t="s">
        <v>11</v>
      </c>
      <c r="J448" t="s">
        <v>27</v>
      </c>
      <c r="K448">
        <v>3702.27</v>
      </c>
    </row>
    <row r="449" spans="1:11" x14ac:dyDescent="0.15">
      <c r="A449">
        <v>93195138</v>
      </c>
      <c r="B449">
        <f>YEAR(Table1[[#This Row],[Posting_Date]])</f>
        <v>2019</v>
      </c>
      <c r="C449" t="str">
        <f>TEXT(Table1[[#This Row],[Posting_Date]],"mmm")</f>
        <v>Dec</v>
      </c>
      <c r="D449" t="s">
        <v>236</v>
      </c>
      <c r="E449" t="s">
        <v>1589</v>
      </c>
      <c r="F449" t="s">
        <v>394</v>
      </c>
      <c r="G449" t="s">
        <v>10</v>
      </c>
      <c r="H449" t="s">
        <v>49</v>
      </c>
      <c r="I449"/>
      <c r="J449" t="s">
        <v>13</v>
      </c>
      <c r="K449">
        <v>33.72</v>
      </c>
    </row>
    <row r="450" spans="1:11" x14ac:dyDescent="0.15">
      <c r="A450">
        <v>71575545</v>
      </c>
      <c r="B450">
        <f>YEAR(Table1[[#This Row],[Posting_Date]])</f>
        <v>2019</v>
      </c>
      <c r="C450" t="str">
        <f>TEXT(Table1[[#This Row],[Posting_Date]],"mmm")</f>
        <v>Dec</v>
      </c>
      <c r="D450" t="s">
        <v>236</v>
      </c>
      <c r="E450" t="s">
        <v>1662</v>
      </c>
      <c r="F450" t="s">
        <v>237</v>
      </c>
      <c r="G450" t="s">
        <v>26</v>
      </c>
      <c r="H450" t="s">
        <v>23</v>
      </c>
      <c r="I450"/>
      <c r="J450" t="s">
        <v>27</v>
      </c>
      <c r="K450">
        <v>1116.05</v>
      </c>
    </row>
    <row r="451" spans="1:11" x14ac:dyDescent="0.15">
      <c r="A451">
        <v>58701385</v>
      </c>
      <c r="B451">
        <f>YEAR(Table1[[#This Row],[Posting_Date]])</f>
        <v>2019</v>
      </c>
      <c r="C451" t="str">
        <f>TEXT(Table1[[#This Row],[Posting_Date]],"mmm")</f>
        <v>Dec</v>
      </c>
      <c r="D451" t="s">
        <v>725</v>
      </c>
      <c r="E451" t="s">
        <v>1607</v>
      </c>
      <c r="F451" t="s">
        <v>1466</v>
      </c>
      <c r="G451" t="s">
        <v>16</v>
      </c>
      <c r="H451" t="s">
        <v>12</v>
      </c>
      <c r="I451" t="s">
        <v>11</v>
      </c>
      <c r="J451" t="s">
        <v>18</v>
      </c>
      <c r="K451">
        <v>3539.09</v>
      </c>
    </row>
    <row r="452" spans="1:11" x14ac:dyDescent="0.15">
      <c r="A452">
        <v>41858186</v>
      </c>
      <c r="B452">
        <f>YEAR(Table1[[#This Row],[Posting_Date]])</f>
        <v>2019</v>
      </c>
      <c r="C452" t="str">
        <f>TEXT(Table1[[#This Row],[Posting_Date]],"mmm")</f>
        <v>Dec</v>
      </c>
      <c r="D452" t="s">
        <v>725</v>
      </c>
      <c r="E452" t="s">
        <v>1662</v>
      </c>
      <c r="F452" t="s">
        <v>726</v>
      </c>
      <c r="G452" t="s">
        <v>83</v>
      </c>
      <c r="H452" t="s">
        <v>23</v>
      </c>
      <c r="I452"/>
      <c r="J452" t="s">
        <v>84</v>
      </c>
      <c r="K452">
        <v>947.39</v>
      </c>
    </row>
    <row r="453" spans="1:11" x14ac:dyDescent="0.15">
      <c r="A453">
        <v>50517368</v>
      </c>
      <c r="B453">
        <f>YEAR(Table1[[#This Row],[Posting_Date]])</f>
        <v>2019</v>
      </c>
      <c r="C453" t="str">
        <f>TEXT(Table1[[#This Row],[Posting_Date]],"mmm")</f>
        <v>Dec</v>
      </c>
      <c r="D453" t="s">
        <v>799</v>
      </c>
      <c r="E453" t="s">
        <v>1603</v>
      </c>
      <c r="F453" t="s">
        <v>1260</v>
      </c>
      <c r="G453" t="s">
        <v>16</v>
      </c>
      <c r="H453" t="s">
        <v>12</v>
      </c>
      <c r="I453" t="s">
        <v>17</v>
      </c>
      <c r="J453" t="s">
        <v>18</v>
      </c>
      <c r="K453">
        <v>1597.57</v>
      </c>
    </row>
    <row r="454" spans="1:11" x14ac:dyDescent="0.15">
      <c r="A454">
        <v>18248064</v>
      </c>
      <c r="B454">
        <f>YEAR(Table1[[#This Row],[Posting_Date]])</f>
        <v>2019</v>
      </c>
      <c r="C454" t="str">
        <f>TEXT(Table1[[#This Row],[Posting_Date]],"mmm")</f>
        <v>Dec</v>
      </c>
      <c r="D454" t="s">
        <v>799</v>
      </c>
      <c r="E454" t="s">
        <v>1662</v>
      </c>
      <c r="F454" t="s">
        <v>800</v>
      </c>
      <c r="G454" t="s">
        <v>26</v>
      </c>
      <c r="H454" t="s">
        <v>23</v>
      </c>
      <c r="I454"/>
      <c r="J454" t="s">
        <v>27</v>
      </c>
      <c r="K454">
        <v>222.04</v>
      </c>
    </row>
    <row r="455" spans="1:11" x14ac:dyDescent="0.15">
      <c r="A455">
        <v>69066839</v>
      </c>
      <c r="B455">
        <f>YEAR(Table1[[#This Row],[Posting_Date]])</f>
        <v>2019</v>
      </c>
      <c r="C455" t="str">
        <f>TEXT(Table1[[#This Row],[Posting_Date]],"mmm")</f>
        <v>Dec</v>
      </c>
      <c r="D455" t="s">
        <v>714</v>
      </c>
      <c r="E455" t="s">
        <v>1766</v>
      </c>
      <c r="F455" t="s">
        <v>715</v>
      </c>
      <c r="G455" t="s">
        <v>83</v>
      </c>
      <c r="H455" t="s">
        <v>12</v>
      </c>
      <c r="I455" t="s">
        <v>11</v>
      </c>
      <c r="J455" t="s">
        <v>84</v>
      </c>
      <c r="K455">
        <v>2513.5100000000002</v>
      </c>
    </row>
    <row r="456" spans="1:11" x14ac:dyDescent="0.15">
      <c r="A456">
        <v>51118945</v>
      </c>
      <c r="B456">
        <f>YEAR(Table1[[#This Row],[Posting_Date]])</f>
        <v>2019</v>
      </c>
      <c r="C456" t="str">
        <f>TEXT(Table1[[#This Row],[Posting_Date]],"mmm")</f>
        <v>Dec</v>
      </c>
      <c r="D456" t="s">
        <v>714</v>
      </c>
      <c r="E456" t="s">
        <v>1604</v>
      </c>
      <c r="F456" t="s">
        <v>1400</v>
      </c>
      <c r="G456" t="s">
        <v>16</v>
      </c>
      <c r="H456" t="s">
        <v>12</v>
      </c>
      <c r="I456" t="s">
        <v>11</v>
      </c>
      <c r="J456" t="s">
        <v>18</v>
      </c>
      <c r="K456">
        <v>3105.38</v>
      </c>
    </row>
    <row r="457" spans="1:11" x14ac:dyDescent="0.15">
      <c r="A457">
        <v>52823557</v>
      </c>
      <c r="B457">
        <f>YEAR(Table1[[#This Row],[Posting_Date]])</f>
        <v>2019</v>
      </c>
      <c r="C457" t="str">
        <f>TEXT(Table1[[#This Row],[Posting_Date]],"mmm")</f>
        <v>Dec</v>
      </c>
      <c r="D457" t="s">
        <v>714</v>
      </c>
      <c r="E457" t="s">
        <v>1690</v>
      </c>
      <c r="F457" t="s">
        <v>1242</v>
      </c>
      <c r="G457" t="s">
        <v>10</v>
      </c>
      <c r="H457" t="s">
        <v>37</v>
      </c>
      <c r="I457"/>
      <c r="J457" t="s">
        <v>13</v>
      </c>
      <c r="K457">
        <v>250</v>
      </c>
    </row>
    <row r="458" spans="1:11" x14ac:dyDescent="0.15">
      <c r="A458">
        <v>38261751</v>
      </c>
      <c r="B458">
        <f>YEAR(Table1[[#This Row],[Posting_Date]])</f>
        <v>2019</v>
      </c>
      <c r="C458" t="str">
        <f>TEXT(Table1[[#This Row],[Posting_Date]],"mmm")</f>
        <v>Dec</v>
      </c>
      <c r="D458" t="s">
        <v>714</v>
      </c>
      <c r="E458" t="s">
        <v>1766</v>
      </c>
      <c r="F458" t="s">
        <v>751</v>
      </c>
      <c r="G458" t="s">
        <v>10</v>
      </c>
      <c r="H458" t="s">
        <v>49</v>
      </c>
      <c r="I458"/>
      <c r="J458" t="s">
        <v>13</v>
      </c>
      <c r="K458">
        <v>353.69</v>
      </c>
    </row>
    <row r="459" spans="1:11" x14ac:dyDescent="0.15">
      <c r="A459">
        <v>84934262</v>
      </c>
      <c r="B459">
        <f>YEAR(Table1[[#This Row],[Posting_Date]])</f>
        <v>2019</v>
      </c>
      <c r="C459" t="str">
        <f>TEXT(Table1[[#This Row],[Posting_Date]],"mmm")</f>
        <v>Dec</v>
      </c>
      <c r="D459" t="s">
        <v>1250</v>
      </c>
      <c r="E459" t="s">
        <v>1731</v>
      </c>
      <c r="F459" t="s">
        <v>1251</v>
      </c>
      <c r="G459" t="s">
        <v>26</v>
      </c>
      <c r="H459" t="s">
        <v>37</v>
      </c>
      <c r="I459"/>
      <c r="J459" t="s">
        <v>27</v>
      </c>
      <c r="K459">
        <v>500</v>
      </c>
    </row>
    <row r="460" spans="1:11" x14ac:dyDescent="0.15">
      <c r="A460">
        <v>15055363</v>
      </c>
      <c r="B460">
        <f>YEAR(Table1[[#This Row],[Posting_Date]])</f>
        <v>2019</v>
      </c>
      <c r="C460" t="str">
        <f>TEXT(Table1[[#This Row],[Posting_Date]],"mmm")</f>
        <v>Dec</v>
      </c>
      <c r="D460" t="s">
        <v>1458</v>
      </c>
      <c r="E460" t="s">
        <v>1767</v>
      </c>
      <c r="F460" t="s">
        <v>1459</v>
      </c>
      <c r="G460" t="s">
        <v>44</v>
      </c>
      <c r="H460" t="s">
        <v>49</v>
      </c>
      <c r="I460"/>
      <c r="J460" t="s">
        <v>18</v>
      </c>
      <c r="K460">
        <v>197.3</v>
      </c>
    </row>
    <row r="461" spans="1:11" x14ac:dyDescent="0.15">
      <c r="A461">
        <v>24286648</v>
      </c>
      <c r="B461">
        <f>YEAR(Table1[[#This Row],[Posting_Date]])</f>
        <v>2019</v>
      </c>
      <c r="C461" t="str">
        <f>TEXT(Table1[[#This Row],[Posting_Date]],"mmm")</f>
        <v>Dec</v>
      </c>
      <c r="D461" t="s">
        <v>103</v>
      </c>
      <c r="E461" t="s">
        <v>1767</v>
      </c>
      <c r="F461" t="s">
        <v>601</v>
      </c>
      <c r="G461" t="s">
        <v>26</v>
      </c>
      <c r="H461" t="s">
        <v>12</v>
      </c>
      <c r="I461" t="s">
        <v>11</v>
      </c>
      <c r="J461" t="s">
        <v>27</v>
      </c>
      <c r="K461">
        <v>4376.0200000000004</v>
      </c>
    </row>
    <row r="462" spans="1:11" x14ac:dyDescent="0.15">
      <c r="A462">
        <v>71958352</v>
      </c>
      <c r="B462">
        <f>YEAR(Table1[[#This Row],[Posting_Date]])</f>
        <v>2019</v>
      </c>
      <c r="C462" t="str">
        <f>TEXT(Table1[[#This Row],[Posting_Date]],"mmm")</f>
        <v>Dec</v>
      </c>
      <c r="D462" t="s">
        <v>103</v>
      </c>
      <c r="E462" t="s">
        <v>1767</v>
      </c>
      <c r="F462" t="s">
        <v>104</v>
      </c>
      <c r="G462" t="s">
        <v>44</v>
      </c>
      <c r="H462" t="s">
        <v>49</v>
      </c>
      <c r="I462"/>
      <c r="J462" t="s">
        <v>18</v>
      </c>
      <c r="K462">
        <v>3426.09</v>
      </c>
    </row>
    <row r="463" spans="1:11" x14ac:dyDescent="0.15">
      <c r="A463">
        <v>41582375</v>
      </c>
      <c r="B463">
        <f>YEAR(Table1[[#This Row],[Posting_Date]])</f>
        <v>2019</v>
      </c>
      <c r="C463" t="str">
        <f>TEXT(Table1[[#This Row],[Posting_Date]],"mmm")</f>
        <v>Dec</v>
      </c>
      <c r="D463" t="s">
        <v>103</v>
      </c>
      <c r="E463" t="s">
        <v>1662</v>
      </c>
      <c r="F463" t="s">
        <v>1266</v>
      </c>
      <c r="G463" t="s">
        <v>44</v>
      </c>
      <c r="H463" t="s">
        <v>23</v>
      </c>
      <c r="I463"/>
      <c r="J463" t="s">
        <v>18</v>
      </c>
      <c r="K463">
        <v>674.14</v>
      </c>
    </row>
    <row r="464" spans="1:11" x14ac:dyDescent="0.15">
      <c r="A464">
        <v>72154432</v>
      </c>
      <c r="B464">
        <f>YEAR(Table1[[#This Row],[Posting_Date]])</f>
        <v>2019</v>
      </c>
      <c r="C464" t="str">
        <f>TEXT(Table1[[#This Row],[Posting_Date]],"mmm")</f>
        <v>Dec</v>
      </c>
      <c r="D464" t="s">
        <v>154</v>
      </c>
      <c r="E464" t="s">
        <v>1605</v>
      </c>
      <c r="F464" t="s">
        <v>155</v>
      </c>
      <c r="G464" t="s">
        <v>83</v>
      </c>
      <c r="H464" t="s">
        <v>49</v>
      </c>
      <c r="I464"/>
      <c r="J464" t="s">
        <v>84</v>
      </c>
      <c r="K464">
        <v>3209</v>
      </c>
    </row>
    <row r="465" spans="1:11" x14ac:dyDescent="0.15">
      <c r="A465">
        <v>51492523</v>
      </c>
      <c r="B465">
        <f>YEAR(Table1[[#This Row],[Posting_Date]])</f>
        <v>2019</v>
      </c>
      <c r="C465" t="str">
        <f>TEXT(Table1[[#This Row],[Posting_Date]],"mmm")</f>
        <v>Dec</v>
      </c>
      <c r="D465" t="s">
        <v>1107</v>
      </c>
      <c r="E465" t="s">
        <v>1618</v>
      </c>
      <c r="F465" t="s">
        <v>1108</v>
      </c>
      <c r="G465" t="s">
        <v>10</v>
      </c>
      <c r="H465" t="s">
        <v>12</v>
      </c>
      <c r="I465" t="s">
        <v>22</v>
      </c>
      <c r="J465" t="s">
        <v>13</v>
      </c>
      <c r="K465">
        <v>4673.28</v>
      </c>
    </row>
    <row r="466" spans="1:11" x14ac:dyDescent="0.15">
      <c r="A466">
        <v>22567177</v>
      </c>
      <c r="B466">
        <f>YEAR(Table1[[#This Row],[Posting_Date]])</f>
        <v>2019</v>
      </c>
      <c r="C466" t="str">
        <f>TEXT(Table1[[#This Row],[Posting_Date]],"mmm")</f>
        <v>Dec</v>
      </c>
      <c r="D466" t="s">
        <v>1034</v>
      </c>
      <c r="E466" t="s">
        <v>1618</v>
      </c>
      <c r="F466" t="s">
        <v>1035</v>
      </c>
      <c r="G466" t="s">
        <v>83</v>
      </c>
      <c r="H466" t="s">
        <v>12</v>
      </c>
      <c r="I466" t="s">
        <v>17</v>
      </c>
      <c r="J466" t="s">
        <v>84</v>
      </c>
      <c r="K466">
        <v>1244.69</v>
      </c>
    </row>
    <row r="467" spans="1:11" x14ac:dyDescent="0.15">
      <c r="A467">
        <v>7435436</v>
      </c>
      <c r="B467">
        <f>YEAR(Table1[[#This Row],[Posting_Date]])</f>
        <v>2019</v>
      </c>
      <c r="C467" t="str">
        <f>TEXT(Table1[[#This Row],[Posting_Date]],"mmm")</f>
        <v>Dec</v>
      </c>
      <c r="D467" t="s">
        <v>1034</v>
      </c>
      <c r="E467" t="s">
        <v>1621</v>
      </c>
      <c r="F467" t="s">
        <v>1577</v>
      </c>
      <c r="G467" t="s">
        <v>44</v>
      </c>
      <c r="H467" t="s">
        <v>49</v>
      </c>
      <c r="I467"/>
      <c r="J467" t="s">
        <v>18</v>
      </c>
      <c r="K467">
        <v>1704.87</v>
      </c>
    </row>
    <row r="468" spans="1:11" x14ac:dyDescent="0.15">
      <c r="A468">
        <v>30532449</v>
      </c>
      <c r="B468">
        <f>YEAR(Table1[[#This Row],[Posting_Date]])</f>
        <v>2019</v>
      </c>
      <c r="C468" t="str">
        <f>TEXT(Table1[[#This Row],[Posting_Date]],"mmm")</f>
        <v>Dec</v>
      </c>
      <c r="D468" t="s">
        <v>1034</v>
      </c>
      <c r="E468" t="s">
        <v>1662</v>
      </c>
      <c r="F468" t="s">
        <v>1383</v>
      </c>
      <c r="G468" t="s">
        <v>21</v>
      </c>
      <c r="H468" t="s">
        <v>23</v>
      </c>
      <c r="I468"/>
      <c r="J468" t="s">
        <v>31</v>
      </c>
      <c r="K468">
        <v>443.85</v>
      </c>
    </row>
    <row r="469" spans="1:11" x14ac:dyDescent="0.15">
      <c r="A469">
        <v>29511363</v>
      </c>
      <c r="B469">
        <f>YEAR(Table1[[#This Row],[Posting_Date]])</f>
        <v>2019</v>
      </c>
      <c r="C469" t="str">
        <f>TEXT(Table1[[#This Row],[Posting_Date]],"mmm")</f>
        <v>Dec</v>
      </c>
      <c r="D469" t="s">
        <v>969</v>
      </c>
      <c r="E469" t="s">
        <v>1767</v>
      </c>
      <c r="F469" t="s">
        <v>970</v>
      </c>
      <c r="G469" t="s">
        <v>10</v>
      </c>
      <c r="H469" t="s">
        <v>49</v>
      </c>
      <c r="I469"/>
      <c r="J469" t="s">
        <v>13</v>
      </c>
      <c r="K469">
        <v>1655.49</v>
      </c>
    </row>
    <row r="470" spans="1:11" x14ac:dyDescent="0.15">
      <c r="A470">
        <v>69097086</v>
      </c>
      <c r="B470">
        <f>YEAR(Table1[[#This Row],[Posting_Date]])</f>
        <v>2019</v>
      </c>
      <c r="C470" t="str">
        <f>TEXT(Table1[[#This Row],[Posting_Date]],"mmm")</f>
        <v>Dec</v>
      </c>
      <c r="D470" t="s">
        <v>1143</v>
      </c>
      <c r="E470" t="s">
        <v>1662</v>
      </c>
      <c r="F470" t="s">
        <v>1144</v>
      </c>
      <c r="G470" t="s">
        <v>83</v>
      </c>
      <c r="H470" t="s">
        <v>23</v>
      </c>
      <c r="I470"/>
      <c r="J470" t="s">
        <v>84</v>
      </c>
      <c r="K470">
        <v>1145.51</v>
      </c>
    </row>
    <row r="471" spans="1:11" x14ac:dyDescent="0.15">
      <c r="A471">
        <v>37442792</v>
      </c>
      <c r="B471">
        <f>YEAR(Table1[[#This Row],[Posting_Date]])</f>
        <v>2019</v>
      </c>
      <c r="C471" t="str">
        <f>TEXT(Table1[[#This Row],[Posting_Date]],"mmm")</f>
        <v>Dec</v>
      </c>
      <c r="D471" t="s">
        <v>816</v>
      </c>
      <c r="E471" t="s">
        <v>1662</v>
      </c>
      <c r="F471" t="s">
        <v>817</v>
      </c>
      <c r="G471" t="s">
        <v>21</v>
      </c>
      <c r="H471" t="s">
        <v>23</v>
      </c>
      <c r="I471"/>
      <c r="J471" t="s">
        <v>31</v>
      </c>
      <c r="K471">
        <v>424.01</v>
      </c>
    </row>
    <row r="472" spans="1:11" x14ac:dyDescent="0.15">
      <c r="A472">
        <v>15737899</v>
      </c>
      <c r="B472">
        <f>YEAR(Table1[[#This Row],[Posting_Date]])</f>
        <v>2020</v>
      </c>
      <c r="C472" t="str">
        <f>TEXT(Table1[[#This Row],[Posting_Date]],"mmm")</f>
        <v>Jan</v>
      </c>
      <c r="D472" t="s">
        <v>887</v>
      </c>
      <c r="E472" t="s">
        <v>1618</v>
      </c>
      <c r="F472" t="s">
        <v>1517</v>
      </c>
      <c r="G472" t="s">
        <v>10</v>
      </c>
      <c r="H472" t="s">
        <v>49</v>
      </c>
      <c r="I472"/>
      <c r="J472" t="s">
        <v>13</v>
      </c>
      <c r="K472">
        <v>1343.54</v>
      </c>
    </row>
    <row r="473" spans="1:11" x14ac:dyDescent="0.15">
      <c r="A473">
        <v>29481367</v>
      </c>
      <c r="B473">
        <f>YEAR(Table1[[#This Row],[Posting_Date]])</f>
        <v>2020</v>
      </c>
      <c r="C473" t="str">
        <f>TEXT(Table1[[#This Row],[Posting_Date]],"mmm")</f>
        <v>Jan</v>
      </c>
      <c r="D473" t="s">
        <v>887</v>
      </c>
      <c r="E473" t="s">
        <v>1766</v>
      </c>
      <c r="F473" t="s">
        <v>888</v>
      </c>
      <c r="G473" t="s">
        <v>21</v>
      </c>
      <c r="H473" t="s">
        <v>49</v>
      </c>
      <c r="I473"/>
      <c r="J473" t="s">
        <v>31</v>
      </c>
      <c r="K473">
        <v>39.36</v>
      </c>
    </row>
    <row r="474" spans="1:11" x14ac:dyDescent="0.15">
      <c r="A474">
        <v>62765152</v>
      </c>
      <c r="B474">
        <f>YEAR(Table1[[#This Row],[Posting_Date]])</f>
        <v>2020</v>
      </c>
      <c r="C474" t="str">
        <f>TEXT(Table1[[#This Row],[Posting_Date]],"mmm")</f>
        <v>Jan</v>
      </c>
      <c r="D474" t="s">
        <v>887</v>
      </c>
      <c r="E474" t="s">
        <v>1662</v>
      </c>
      <c r="F474" t="s">
        <v>1245</v>
      </c>
      <c r="G474" t="s">
        <v>83</v>
      </c>
      <c r="H474" t="s">
        <v>23</v>
      </c>
      <c r="I474"/>
      <c r="J474" t="s">
        <v>84</v>
      </c>
      <c r="K474">
        <v>791.07</v>
      </c>
    </row>
    <row r="475" spans="1:11" x14ac:dyDescent="0.15">
      <c r="A475">
        <v>66316855</v>
      </c>
      <c r="B475">
        <f>YEAR(Table1[[#This Row],[Posting_Date]])</f>
        <v>2020</v>
      </c>
      <c r="C475" t="str">
        <f>TEXT(Table1[[#This Row],[Posting_Date]],"mmm")</f>
        <v>Jan</v>
      </c>
      <c r="D475" t="s">
        <v>76</v>
      </c>
      <c r="E475" t="s">
        <v>1732</v>
      </c>
      <c r="F475" t="s">
        <v>82</v>
      </c>
      <c r="G475" t="s">
        <v>83</v>
      </c>
      <c r="H475" t="s">
        <v>37</v>
      </c>
      <c r="I475"/>
      <c r="J475" t="s">
        <v>84</v>
      </c>
      <c r="K475">
        <v>500</v>
      </c>
    </row>
    <row r="476" spans="1:11" x14ac:dyDescent="0.15">
      <c r="A476">
        <v>98722507</v>
      </c>
      <c r="B476">
        <f>YEAR(Table1[[#This Row],[Posting_Date]])</f>
        <v>2020</v>
      </c>
      <c r="C476" t="str">
        <f>TEXT(Table1[[#This Row],[Posting_Date]],"mmm")</f>
        <v>Jan</v>
      </c>
      <c r="D476" t="s">
        <v>76</v>
      </c>
      <c r="E476" t="s">
        <v>1602</v>
      </c>
      <c r="F476" t="s">
        <v>1416</v>
      </c>
      <c r="G476" t="s">
        <v>10</v>
      </c>
      <c r="H476" t="s">
        <v>49</v>
      </c>
      <c r="I476"/>
      <c r="J476" t="s">
        <v>13</v>
      </c>
      <c r="K476">
        <v>183.22</v>
      </c>
    </row>
    <row r="477" spans="1:11" x14ac:dyDescent="0.15">
      <c r="A477">
        <v>79816470</v>
      </c>
      <c r="B477">
        <f>YEAR(Table1[[#This Row],[Posting_Date]])</f>
        <v>2020</v>
      </c>
      <c r="C477" t="str">
        <f>TEXT(Table1[[#This Row],[Posting_Date]],"mmm")</f>
        <v>Jan</v>
      </c>
      <c r="D477" t="s">
        <v>76</v>
      </c>
      <c r="E477" t="s">
        <v>1658</v>
      </c>
      <c r="F477" t="s">
        <v>77</v>
      </c>
      <c r="G477" t="s">
        <v>44</v>
      </c>
      <c r="H477" t="s">
        <v>1765</v>
      </c>
      <c r="I477"/>
      <c r="J477" t="s">
        <v>18</v>
      </c>
      <c r="K477">
        <v>179.27</v>
      </c>
    </row>
    <row r="478" spans="1:11" x14ac:dyDescent="0.15">
      <c r="A478">
        <v>95275534</v>
      </c>
      <c r="B478">
        <f>YEAR(Table1[[#This Row],[Posting_Date]])</f>
        <v>2020</v>
      </c>
      <c r="C478" t="str">
        <f>TEXT(Table1[[#This Row],[Posting_Date]],"mmm")</f>
        <v>Jan</v>
      </c>
      <c r="D478" t="s">
        <v>621</v>
      </c>
      <c r="E478" t="s">
        <v>1760</v>
      </c>
      <c r="F478" t="s">
        <v>622</v>
      </c>
      <c r="G478" t="s">
        <v>21</v>
      </c>
      <c r="H478" t="s">
        <v>37</v>
      </c>
      <c r="I478"/>
      <c r="J478" t="s">
        <v>31</v>
      </c>
      <c r="K478">
        <v>1000</v>
      </c>
    </row>
    <row r="479" spans="1:11" x14ac:dyDescent="0.15">
      <c r="A479">
        <v>90055320</v>
      </c>
      <c r="B479">
        <f>YEAR(Table1[[#This Row],[Posting_Date]])</f>
        <v>2020</v>
      </c>
      <c r="C479" t="str">
        <f>TEXT(Table1[[#This Row],[Posting_Date]],"mmm")</f>
        <v>Jan</v>
      </c>
      <c r="D479" t="s">
        <v>840</v>
      </c>
      <c r="E479" t="s">
        <v>1691</v>
      </c>
      <c r="F479" t="s">
        <v>841</v>
      </c>
      <c r="G479" t="s">
        <v>10</v>
      </c>
      <c r="H479" t="s">
        <v>37</v>
      </c>
      <c r="I479"/>
      <c r="J479" t="s">
        <v>13</v>
      </c>
      <c r="K479">
        <v>250</v>
      </c>
    </row>
    <row r="480" spans="1:11" x14ac:dyDescent="0.15">
      <c r="A480">
        <v>41009182</v>
      </c>
      <c r="B480">
        <f>YEAR(Table1[[#This Row],[Posting_Date]])</f>
        <v>2020</v>
      </c>
      <c r="C480" t="str">
        <f>TEXT(Table1[[#This Row],[Posting_Date]],"mmm")</f>
        <v>Jan</v>
      </c>
      <c r="D480" t="s">
        <v>443</v>
      </c>
      <c r="E480" t="s">
        <v>1621</v>
      </c>
      <c r="F480" t="s">
        <v>444</v>
      </c>
      <c r="G480" t="s">
        <v>30</v>
      </c>
      <c r="H480" t="s">
        <v>12</v>
      </c>
      <c r="I480" t="s">
        <v>11</v>
      </c>
      <c r="J480" t="s">
        <v>31</v>
      </c>
      <c r="K480">
        <v>94.75</v>
      </c>
    </row>
    <row r="481" spans="1:11" x14ac:dyDescent="0.15">
      <c r="A481">
        <v>9762163</v>
      </c>
      <c r="B481">
        <f>YEAR(Table1[[#This Row],[Posting_Date]])</f>
        <v>2020</v>
      </c>
      <c r="C481" t="str">
        <f>TEXT(Table1[[#This Row],[Posting_Date]],"mmm")</f>
        <v>Jan</v>
      </c>
      <c r="D481" t="s">
        <v>443</v>
      </c>
      <c r="E481" t="s">
        <v>1767</v>
      </c>
      <c r="F481" t="s">
        <v>613</v>
      </c>
      <c r="G481" t="s">
        <v>83</v>
      </c>
      <c r="H481" t="s">
        <v>49</v>
      </c>
      <c r="I481"/>
      <c r="J481" t="s">
        <v>84</v>
      </c>
      <c r="K481">
        <v>4264.2</v>
      </c>
    </row>
    <row r="482" spans="1:11" x14ac:dyDescent="0.15">
      <c r="A482">
        <v>49258189</v>
      </c>
      <c r="B482">
        <f>YEAR(Table1[[#This Row],[Posting_Date]])</f>
        <v>2020</v>
      </c>
      <c r="C482" t="str">
        <f>TEXT(Table1[[#This Row],[Posting_Date]],"mmm")</f>
        <v>Jan</v>
      </c>
      <c r="D482" t="s">
        <v>331</v>
      </c>
      <c r="E482" t="s">
        <v>1766</v>
      </c>
      <c r="F482" t="s">
        <v>1305</v>
      </c>
      <c r="G482" t="s">
        <v>26</v>
      </c>
      <c r="H482" t="s">
        <v>12</v>
      </c>
      <c r="I482" t="s">
        <v>34</v>
      </c>
      <c r="J482" t="s">
        <v>27</v>
      </c>
      <c r="K482">
        <v>1171.01</v>
      </c>
    </row>
    <row r="483" spans="1:11" x14ac:dyDescent="0.15">
      <c r="A483">
        <v>41931722</v>
      </c>
      <c r="B483">
        <f>YEAR(Table1[[#This Row],[Posting_Date]])</f>
        <v>2020</v>
      </c>
      <c r="C483" t="str">
        <f>TEXT(Table1[[#This Row],[Posting_Date]],"mmm")</f>
        <v>Jan</v>
      </c>
      <c r="D483" t="s">
        <v>331</v>
      </c>
      <c r="E483" t="s">
        <v>1626</v>
      </c>
      <c r="F483" t="s">
        <v>332</v>
      </c>
      <c r="G483" t="s">
        <v>62</v>
      </c>
      <c r="H483" t="s">
        <v>12</v>
      </c>
      <c r="I483" t="s">
        <v>22</v>
      </c>
      <c r="J483" t="s">
        <v>63</v>
      </c>
      <c r="K483">
        <v>4950.55</v>
      </c>
    </row>
    <row r="484" spans="1:11" x14ac:dyDescent="0.15">
      <c r="A484">
        <v>61193395</v>
      </c>
      <c r="B484">
        <f>YEAR(Table1[[#This Row],[Posting_Date]])</f>
        <v>2020</v>
      </c>
      <c r="C484" t="str">
        <f>TEXT(Table1[[#This Row],[Posting_Date]],"mmm")</f>
        <v>Jan</v>
      </c>
      <c r="D484" t="s">
        <v>331</v>
      </c>
      <c r="E484" t="s">
        <v>1766</v>
      </c>
      <c r="F484" t="s">
        <v>913</v>
      </c>
      <c r="G484" t="s">
        <v>10</v>
      </c>
      <c r="H484" t="s">
        <v>49</v>
      </c>
      <c r="I484"/>
      <c r="J484" t="s">
        <v>13</v>
      </c>
      <c r="K484">
        <v>76.239999999999995</v>
      </c>
    </row>
    <row r="485" spans="1:11" x14ac:dyDescent="0.15">
      <c r="A485">
        <v>44492553</v>
      </c>
      <c r="B485">
        <f>YEAR(Table1[[#This Row],[Posting_Date]])</f>
        <v>2020</v>
      </c>
      <c r="C485" t="str">
        <f>TEXT(Table1[[#This Row],[Posting_Date]],"mmm")</f>
        <v>Jan</v>
      </c>
      <c r="D485" t="s">
        <v>821</v>
      </c>
      <c r="E485" t="s">
        <v>1767</v>
      </c>
      <c r="F485" t="s">
        <v>822</v>
      </c>
      <c r="G485" t="s">
        <v>83</v>
      </c>
      <c r="H485" t="s">
        <v>49</v>
      </c>
      <c r="I485"/>
      <c r="J485" t="s">
        <v>84</v>
      </c>
      <c r="K485">
        <v>788.64</v>
      </c>
    </row>
    <row r="486" spans="1:11" x14ac:dyDescent="0.15">
      <c r="A486">
        <v>83127358</v>
      </c>
      <c r="B486">
        <f>YEAR(Table1[[#This Row],[Posting_Date]])</f>
        <v>2020</v>
      </c>
      <c r="C486" t="str">
        <f>TEXT(Table1[[#This Row],[Posting_Date]],"mmm")</f>
        <v>Jan</v>
      </c>
      <c r="D486" t="s">
        <v>462</v>
      </c>
      <c r="E486" t="s">
        <v>1692</v>
      </c>
      <c r="F486" t="s">
        <v>463</v>
      </c>
      <c r="G486" t="s">
        <v>83</v>
      </c>
      <c r="H486" t="s">
        <v>37</v>
      </c>
      <c r="I486"/>
      <c r="J486" t="s">
        <v>84</v>
      </c>
      <c r="K486">
        <v>250</v>
      </c>
    </row>
    <row r="487" spans="1:11" x14ac:dyDescent="0.15">
      <c r="A487">
        <v>59077966</v>
      </c>
      <c r="B487">
        <f>YEAR(Table1[[#This Row],[Posting_Date]])</f>
        <v>2020</v>
      </c>
      <c r="C487" t="str">
        <f>TEXT(Table1[[#This Row],[Posting_Date]],"mmm")</f>
        <v>Jan</v>
      </c>
      <c r="D487" t="s">
        <v>462</v>
      </c>
      <c r="E487" t="s">
        <v>1766</v>
      </c>
      <c r="F487" t="s">
        <v>1515</v>
      </c>
      <c r="G487" t="s">
        <v>21</v>
      </c>
      <c r="H487" t="s">
        <v>49</v>
      </c>
      <c r="I487"/>
      <c r="J487" t="s">
        <v>31</v>
      </c>
      <c r="K487">
        <v>392.49</v>
      </c>
    </row>
    <row r="488" spans="1:11" x14ac:dyDescent="0.15">
      <c r="A488">
        <v>38492216</v>
      </c>
      <c r="B488">
        <f>YEAR(Table1[[#This Row],[Posting_Date]])</f>
        <v>2020</v>
      </c>
      <c r="C488" t="str">
        <f>TEXT(Table1[[#This Row],[Posting_Date]],"mmm")</f>
        <v>Jan</v>
      </c>
      <c r="D488" t="s">
        <v>306</v>
      </c>
      <c r="E488" t="s">
        <v>1662</v>
      </c>
      <c r="F488" t="s">
        <v>307</v>
      </c>
      <c r="G488" t="s">
        <v>21</v>
      </c>
      <c r="H488" t="s">
        <v>23</v>
      </c>
      <c r="I488"/>
      <c r="J488" t="s">
        <v>31</v>
      </c>
      <c r="K488">
        <v>373.42</v>
      </c>
    </row>
    <row r="489" spans="1:11" x14ac:dyDescent="0.15">
      <c r="A489">
        <v>86920302</v>
      </c>
      <c r="B489">
        <f>YEAR(Table1[[#This Row],[Posting_Date]])</f>
        <v>2020</v>
      </c>
      <c r="C489" t="str">
        <f>TEXT(Table1[[#This Row],[Posting_Date]],"mmm")</f>
        <v>Jan</v>
      </c>
      <c r="D489" t="s">
        <v>515</v>
      </c>
      <c r="E489" t="s">
        <v>1617</v>
      </c>
      <c r="F489" t="s">
        <v>516</v>
      </c>
      <c r="G489" t="s">
        <v>83</v>
      </c>
      <c r="H489" t="s">
        <v>12</v>
      </c>
      <c r="I489" t="s">
        <v>11</v>
      </c>
      <c r="J489" t="s">
        <v>84</v>
      </c>
      <c r="K489">
        <v>1703.87</v>
      </c>
    </row>
    <row r="490" spans="1:11" x14ac:dyDescent="0.15">
      <c r="A490">
        <v>54916448</v>
      </c>
      <c r="B490">
        <f>YEAR(Table1[[#This Row],[Posting_Date]])</f>
        <v>2020</v>
      </c>
      <c r="C490" t="str">
        <f>TEXT(Table1[[#This Row],[Posting_Date]],"mmm")</f>
        <v>Jan</v>
      </c>
      <c r="D490" t="s">
        <v>123</v>
      </c>
      <c r="E490" t="s">
        <v>1621</v>
      </c>
      <c r="F490" t="s">
        <v>391</v>
      </c>
      <c r="G490" t="s">
        <v>21</v>
      </c>
      <c r="H490" t="s">
        <v>12</v>
      </c>
      <c r="I490" t="s">
        <v>11</v>
      </c>
      <c r="J490" t="s">
        <v>31</v>
      </c>
      <c r="K490">
        <v>2787.7</v>
      </c>
    </row>
    <row r="491" spans="1:11" x14ac:dyDescent="0.15">
      <c r="A491">
        <v>59555394</v>
      </c>
      <c r="B491">
        <f>YEAR(Table1[[#This Row],[Posting_Date]])</f>
        <v>2020</v>
      </c>
      <c r="C491" t="str">
        <f>TEXT(Table1[[#This Row],[Posting_Date]],"mmm")</f>
        <v>Jan</v>
      </c>
      <c r="D491" t="s">
        <v>123</v>
      </c>
      <c r="E491" t="s">
        <v>1717</v>
      </c>
      <c r="F491" t="s">
        <v>124</v>
      </c>
      <c r="G491" t="s">
        <v>30</v>
      </c>
      <c r="H491" t="s">
        <v>37</v>
      </c>
      <c r="I491"/>
      <c r="J491" t="s">
        <v>31</v>
      </c>
      <c r="K491">
        <v>500</v>
      </c>
    </row>
    <row r="492" spans="1:11" x14ac:dyDescent="0.15">
      <c r="A492">
        <v>40555158</v>
      </c>
      <c r="B492">
        <f>YEAR(Table1[[#This Row],[Posting_Date]])</f>
        <v>2020</v>
      </c>
      <c r="C492" t="str">
        <f>TEXT(Table1[[#This Row],[Posting_Date]],"mmm")</f>
        <v>Jan</v>
      </c>
      <c r="D492" t="s">
        <v>123</v>
      </c>
      <c r="E492" t="s">
        <v>1761</v>
      </c>
      <c r="F492" t="s">
        <v>1380</v>
      </c>
      <c r="G492" t="s">
        <v>21</v>
      </c>
      <c r="H492" t="s">
        <v>37</v>
      </c>
      <c r="I492"/>
      <c r="J492" t="s">
        <v>31</v>
      </c>
      <c r="K492">
        <v>1000</v>
      </c>
    </row>
    <row r="493" spans="1:11" x14ac:dyDescent="0.15">
      <c r="A493">
        <v>91949552</v>
      </c>
      <c r="B493">
        <f>YEAR(Table1[[#This Row],[Posting_Date]])</f>
        <v>2020</v>
      </c>
      <c r="C493" t="str">
        <f>TEXT(Table1[[#This Row],[Posting_Date]],"mmm")</f>
        <v>Jan</v>
      </c>
      <c r="D493" t="s">
        <v>123</v>
      </c>
      <c r="E493" t="s">
        <v>1767</v>
      </c>
      <c r="F493" t="s">
        <v>1483</v>
      </c>
      <c r="G493" t="s">
        <v>16</v>
      </c>
      <c r="H493" t="s">
        <v>49</v>
      </c>
      <c r="I493"/>
      <c r="J493" t="s">
        <v>18</v>
      </c>
      <c r="K493">
        <v>4428.3999999999996</v>
      </c>
    </row>
    <row r="494" spans="1:11" x14ac:dyDescent="0.15">
      <c r="A494">
        <v>96609843</v>
      </c>
      <c r="B494">
        <f>YEAR(Table1[[#This Row],[Posting_Date]])</f>
        <v>2020</v>
      </c>
      <c r="C494" t="str">
        <f>TEXT(Table1[[#This Row],[Posting_Date]],"mmm")</f>
        <v>Jan</v>
      </c>
      <c r="D494" t="s">
        <v>1355</v>
      </c>
      <c r="E494" t="s">
        <v>1733</v>
      </c>
      <c r="F494" t="s">
        <v>1356</v>
      </c>
      <c r="G494" t="s">
        <v>21</v>
      </c>
      <c r="H494" t="s">
        <v>37</v>
      </c>
      <c r="I494"/>
      <c r="J494" t="s">
        <v>31</v>
      </c>
      <c r="K494">
        <v>1000</v>
      </c>
    </row>
    <row r="495" spans="1:11" x14ac:dyDescent="0.15">
      <c r="A495">
        <v>33992000</v>
      </c>
      <c r="B495">
        <f>YEAR(Table1[[#This Row],[Posting_Date]])</f>
        <v>2020</v>
      </c>
      <c r="C495" t="str">
        <f>TEXT(Table1[[#This Row],[Posting_Date]],"mmm")</f>
        <v>Jan</v>
      </c>
      <c r="D495" t="s">
        <v>479</v>
      </c>
      <c r="E495" t="s">
        <v>1671</v>
      </c>
      <c r="F495" t="s">
        <v>1530</v>
      </c>
      <c r="G495" t="s">
        <v>62</v>
      </c>
      <c r="H495" t="s">
        <v>37</v>
      </c>
      <c r="I495"/>
      <c r="J495" t="s">
        <v>63</v>
      </c>
      <c r="K495">
        <v>1000</v>
      </c>
    </row>
    <row r="496" spans="1:11" x14ac:dyDescent="0.15">
      <c r="A496">
        <v>93250443</v>
      </c>
      <c r="B496">
        <f>YEAR(Table1[[#This Row],[Posting_Date]])</f>
        <v>2020</v>
      </c>
      <c r="C496" t="str">
        <f>TEXT(Table1[[#This Row],[Posting_Date]],"mmm")</f>
        <v>Jan</v>
      </c>
      <c r="D496" t="s">
        <v>479</v>
      </c>
      <c r="E496" t="s">
        <v>1662</v>
      </c>
      <c r="F496" t="s">
        <v>480</v>
      </c>
      <c r="G496" t="s">
        <v>26</v>
      </c>
      <c r="H496" t="s">
        <v>23</v>
      </c>
      <c r="I496"/>
      <c r="J496" t="s">
        <v>27</v>
      </c>
      <c r="K496">
        <v>432.72</v>
      </c>
    </row>
    <row r="497" spans="1:11" x14ac:dyDescent="0.15">
      <c r="A497">
        <v>71039134</v>
      </c>
      <c r="B497">
        <f>YEAR(Table1[[#This Row],[Posting_Date]])</f>
        <v>2020</v>
      </c>
      <c r="C497" t="str">
        <f>TEXT(Table1[[#This Row],[Posting_Date]],"mmm")</f>
        <v>Jan</v>
      </c>
      <c r="D497" t="s">
        <v>914</v>
      </c>
      <c r="E497" t="s">
        <v>1662</v>
      </c>
      <c r="F497" t="s">
        <v>915</v>
      </c>
      <c r="G497" t="s">
        <v>62</v>
      </c>
      <c r="H497" t="s">
        <v>23</v>
      </c>
      <c r="I497"/>
      <c r="J497" t="s">
        <v>63</v>
      </c>
      <c r="K497">
        <v>513.04999999999995</v>
      </c>
    </row>
    <row r="498" spans="1:11" x14ac:dyDescent="0.15">
      <c r="A498">
        <v>90181992</v>
      </c>
      <c r="B498">
        <f>YEAR(Table1[[#This Row],[Posting_Date]])</f>
        <v>2020</v>
      </c>
      <c r="C498" t="str">
        <f>TEXT(Table1[[#This Row],[Posting_Date]],"mmm")</f>
        <v>Jan</v>
      </c>
      <c r="D498" t="s">
        <v>668</v>
      </c>
      <c r="E498" t="s">
        <v>1767</v>
      </c>
      <c r="F498" t="s">
        <v>669</v>
      </c>
      <c r="G498" t="s">
        <v>10</v>
      </c>
      <c r="H498" t="s">
        <v>12</v>
      </c>
      <c r="I498" t="s">
        <v>11</v>
      </c>
      <c r="J498" t="s">
        <v>13</v>
      </c>
      <c r="K498">
        <v>414.04</v>
      </c>
    </row>
    <row r="499" spans="1:11" x14ac:dyDescent="0.15">
      <c r="A499">
        <v>89716889</v>
      </c>
      <c r="B499">
        <f>YEAR(Table1[[#This Row],[Posting_Date]])</f>
        <v>2020</v>
      </c>
      <c r="C499" t="str">
        <f>TEXT(Table1[[#This Row],[Posting_Date]],"mmm")</f>
        <v>Jan</v>
      </c>
      <c r="D499" t="s">
        <v>313</v>
      </c>
      <c r="E499" t="s">
        <v>1662</v>
      </c>
      <c r="F499" t="s">
        <v>478</v>
      </c>
      <c r="G499" t="s">
        <v>30</v>
      </c>
      <c r="H499" t="s">
        <v>23</v>
      </c>
      <c r="I499"/>
      <c r="J499" t="s">
        <v>31</v>
      </c>
      <c r="K499">
        <v>1164.8</v>
      </c>
    </row>
    <row r="500" spans="1:11" x14ac:dyDescent="0.15">
      <c r="A500">
        <v>36847943</v>
      </c>
      <c r="B500">
        <f>YEAR(Table1[[#This Row],[Posting_Date]])</f>
        <v>2020</v>
      </c>
      <c r="C500" t="str">
        <f>TEXT(Table1[[#This Row],[Posting_Date]],"mmm")</f>
        <v>Jan</v>
      </c>
      <c r="D500" t="s">
        <v>313</v>
      </c>
      <c r="E500" t="s">
        <v>1662</v>
      </c>
      <c r="F500" t="s">
        <v>314</v>
      </c>
      <c r="G500" t="s">
        <v>62</v>
      </c>
      <c r="H500" t="s">
        <v>23</v>
      </c>
      <c r="I500"/>
      <c r="J500" t="s">
        <v>63</v>
      </c>
      <c r="K500">
        <v>645.23</v>
      </c>
    </row>
    <row r="501" spans="1:11" x14ac:dyDescent="0.15">
      <c r="A501">
        <v>79812724</v>
      </c>
      <c r="B501">
        <f>YEAR(Table1[[#This Row],[Posting_Date]])</f>
        <v>2020</v>
      </c>
      <c r="C501" t="str">
        <f>TEXT(Table1[[#This Row],[Posting_Date]],"mmm")</f>
        <v>Jan</v>
      </c>
      <c r="D501" t="s">
        <v>952</v>
      </c>
      <c r="E501" t="s">
        <v>1762</v>
      </c>
      <c r="F501" t="s">
        <v>1393</v>
      </c>
      <c r="G501" t="s">
        <v>21</v>
      </c>
      <c r="H501" t="s">
        <v>37</v>
      </c>
      <c r="I501"/>
      <c r="J501" t="s">
        <v>31</v>
      </c>
      <c r="K501">
        <v>1000</v>
      </c>
    </row>
    <row r="502" spans="1:11" x14ac:dyDescent="0.15">
      <c r="A502">
        <v>76392967</v>
      </c>
      <c r="B502">
        <f>YEAR(Table1[[#This Row],[Posting_Date]])</f>
        <v>2020</v>
      </c>
      <c r="C502" t="str">
        <f>TEXT(Table1[[#This Row],[Posting_Date]],"mmm")</f>
        <v>Jan</v>
      </c>
      <c r="D502" t="s">
        <v>952</v>
      </c>
      <c r="E502" t="s">
        <v>1621</v>
      </c>
      <c r="F502" t="s">
        <v>953</v>
      </c>
      <c r="G502" t="s">
        <v>26</v>
      </c>
      <c r="H502" t="s">
        <v>49</v>
      </c>
      <c r="I502"/>
      <c r="J502" t="s">
        <v>27</v>
      </c>
      <c r="K502">
        <v>3465.95</v>
      </c>
    </row>
    <row r="503" spans="1:11" x14ac:dyDescent="0.15">
      <c r="A503">
        <v>47042112</v>
      </c>
      <c r="B503">
        <f>YEAR(Table1[[#This Row],[Posting_Date]])</f>
        <v>2020</v>
      </c>
      <c r="C503" t="str">
        <f>TEXT(Table1[[#This Row],[Posting_Date]],"mmm")</f>
        <v>Jan</v>
      </c>
      <c r="D503" t="s">
        <v>544</v>
      </c>
      <c r="E503" t="s">
        <v>1662</v>
      </c>
      <c r="F503" t="s">
        <v>545</v>
      </c>
      <c r="G503" t="s">
        <v>44</v>
      </c>
      <c r="H503" t="s">
        <v>23</v>
      </c>
      <c r="I503"/>
      <c r="J503" t="s">
        <v>18</v>
      </c>
      <c r="K503">
        <v>1148.9000000000001</v>
      </c>
    </row>
    <row r="504" spans="1:11" x14ac:dyDescent="0.15">
      <c r="A504">
        <v>68729133</v>
      </c>
      <c r="B504">
        <f>YEAR(Table1[[#This Row],[Posting_Date]])</f>
        <v>2020</v>
      </c>
      <c r="C504" t="str">
        <f>TEXT(Table1[[#This Row],[Posting_Date]],"mmm")</f>
        <v>Jan</v>
      </c>
      <c r="D504" t="s">
        <v>1525</v>
      </c>
      <c r="E504" t="s">
        <v>1766</v>
      </c>
      <c r="F504" t="s">
        <v>1526</v>
      </c>
      <c r="G504" t="s">
        <v>62</v>
      </c>
      <c r="H504" t="s">
        <v>12</v>
      </c>
      <c r="I504" t="s">
        <v>11</v>
      </c>
      <c r="J504" t="s">
        <v>63</v>
      </c>
      <c r="K504">
        <v>349.67</v>
      </c>
    </row>
    <row r="505" spans="1:11" x14ac:dyDescent="0.15">
      <c r="A505">
        <v>83948487</v>
      </c>
      <c r="B505">
        <f>YEAR(Table1[[#This Row],[Posting_Date]])</f>
        <v>2020</v>
      </c>
      <c r="C505" t="str">
        <f>TEXT(Table1[[#This Row],[Posting_Date]],"mmm")</f>
        <v>Jan</v>
      </c>
      <c r="D505" t="s">
        <v>402</v>
      </c>
      <c r="E505" t="s">
        <v>1734</v>
      </c>
      <c r="F505" t="s">
        <v>403</v>
      </c>
      <c r="G505" t="s">
        <v>30</v>
      </c>
      <c r="H505" t="s">
        <v>37</v>
      </c>
      <c r="I505"/>
      <c r="J505" t="s">
        <v>31</v>
      </c>
      <c r="K505">
        <v>1000</v>
      </c>
    </row>
    <row r="506" spans="1:11" x14ac:dyDescent="0.15">
      <c r="A506">
        <v>74917016</v>
      </c>
      <c r="B506">
        <f>YEAR(Table1[[#This Row],[Posting_Date]])</f>
        <v>2020</v>
      </c>
      <c r="C506" t="str">
        <f>TEXT(Table1[[#This Row],[Posting_Date]],"mmm")</f>
        <v>Jan</v>
      </c>
      <c r="D506" t="s">
        <v>759</v>
      </c>
      <c r="E506" t="s">
        <v>1766</v>
      </c>
      <c r="F506" t="s">
        <v>760</v>
      </c>
      <c r="G506" t="s">
        <v>62</v>
      </c>
      <c r="H506" t="s">
        <v>49</v>
      </c>
      <c r="I506"/>
      <c r="J506" t="s">
        <v>63</v>
      </c>
      <c r="K506">
        <v>33.65</v>
      </c>
    </row>
    <row r="507" spans="1:11" x14ac:dyDescent="0.15">
      <c r="A507">
        <v>53213038</v>
      </c>
      <c r="B507">
        <f>YEAR(Table1[[#This Row],[Posting_Date]])</f>
        <v>2020</v>
      </c>
      <c r="C507" t="str">
        <f>TEXT(Table1[[#This Row],[Posting_Date]],"mmm")</f>
        <v>Jan</v>
      </c>
      <c r="D507" t="s">
        <v>935</v>
      </c>
      <c r="E507" t="s">
        <v>1662</v>
      </c>
      <c r="F507" t="s">
        <v>936</v>
      </c>
      <c r="G507" t="s">
        <v>44</v>
      </c>
      <c r="H507" t="s">
        <v>23</v>
      </c>
      <c r="I507"/>
      <c r="J507" t="s">
        <v>18</v>
      </c>
      <c r="K507">
        <v>644.67999999999995</v>
      </c>
    </row>
    <row r="508" spans="1:11" x14ac:dyDescent="0.15">
      <c r="A508">
        <v>18127746</v>
      </c>
      <c r="B508">
        <f>YEAR(Table1[[#This Row],[Posting_Date]])</f>
        <v>2020</v>
      </c>
      <c r="C508" t="str">
        <f>TEXT(Table1[[#This Row],[Posting_Date]],"mmm")</f>
        <v>Jan</v>
      </c>
      <c r="D508" t="s">
        <v>1301</v>
      </c>
      <c r="E508" t="s">
        <v>1767</v>
      </c>
      <c r="F508" t="s">
        <v>1302</v>
      </c>
      <c r="G508" t="s">
        <v>10</v>
      </c>
      <c r="H508" t="s">
        <v>49</v>
      </c>
      <c r="I508"/>
      <c r="J508" t="s">
        <v>13</v>
      </c>
      <c r="K508">
        <v>123.08</v>
      </c>
    </row>
    <row r="509" spans="1:11" x14ac:dyDescent="0.15">
      <c r="A509">
        <v>15385061</v>
      </c>
      <c r="B509">
        <f>YEAR(Table1[[#This Row],[Posting_Date]])</f>
        <v>2020</v>
      </c>
      <c r="C509" t="str">
        <f>TEXT(Table1[[#This Row],[Posting_Date]],"mmm")</f>
        <v>Jan</v>
      </c>
      <c r="D509" t="s">
        <v>296</v>
      </c>
      <c r="E509" t="s">
        <v>1735</v>
      </c>
      <c r="F509" t="s">
        <v>1120</v>
      </c>
      <c r="G509" t="s">
        <v>30</v>
      </c>
      <c r="H509" t="s">
        <v>37</v>
      </c>
      <c r="I509"/>
      <c r="J509" t="s">
        <v>31</v>
      </c>
      <c r="K509">
        <v>1000</v>
      </c>
    </row>
    <row r="510" spans="1:11" x14ac:dyDescent="0.15">
      <c r="A510">
        <v>86493079</v>
      </c>
      <c r="B510">
        <f>YEAR(Table1[[#This Row],[Posting_Date]])</f>
        <v>2020</v>
      </c>
      <c r="C510" t="str">
        <f>TEXT(Table1[[#This Row],[Posting_Date]],"mmm")</f>
        <v>Jan</v>
      </c>
      <c r="D510" t="s">
        <v>296</v>
      </c>
      <c r="E510" t="s">
        <v>1662</v>
      </c>
      <c r="F510" t="s">
        <v>1258</v>
      </c>
      <c r="G510" t="s">
        <v>30</v>
      </c>
      <c r="H510" t="s">
        <v>23</v>
      </c>
      <c r="I510"/>
      <c r="J510" t="s">
        <v>31</v>
      </c>
      <c r="K510">
        <v>1066.9000000000001</v>
      </c>
    </row>
    <row r="511" spans="1:11" x14ac:dyDescent="0.15">
      <c r="A511">
        <v>23143067</v>
      </c>
      <c r="B511">
        <f>YEAR(Table1[[#This Row],[Posting_Date]])</f>
        <v>2020</v>
      </c>
      <c r="C511" t="str">
        <f>TEXT(Table1[[#This Row],[Posting_Date]],"mmm")</f>
        <v>Jan</v>
      </c>
      <c r="D511" t="s">
        <v>296</v>
      </c>
      <c r="E511" t="s">
        <v>1662</v>
      </c>
      <c r="F511" t="s">
        <v>297</v>
      </c>
      <c r="G511" t="s">
        <v>16</v>
      </c>
      <c r="H511" t="s">
        <v>23</v>
      </c>
      <c r="I511"/>
      <c r="J511" t="s">
        <v>18</v>
      </c>
      <c r="K511">
        <v>598.34</v>
      </c>
    </row>
    <row r="512" spans="1:11" x14ac:dyDescent="0.15">
      <c r="A512">
        <v>88488774</v>
      </c>
      <c r="B512">
        <f>YEAR(Table1[[#This Row],[Posting_Date]])</f>
        <v>2020</v>
      </c>
      <c r="C512" t="str">
        <f>TEXT(Table1[[#This Row],[Posting_Date]],"mmm")</f>
        <v>Jan</v>
      </c>
      <c r="D512" t="s">
        <v>1094</v>
      </c>
      <c r="E512" t="s">
        <v>1766</v>
      </c>
      <c r="F512" t="s">
        <v>1095</v>
      </c>
      <c r="G512" t="s">
        <v>10</v>
      </c>
      <c r="H512" t="s">
        <v>49</v>
      </c>
      <c r="I512"/>
      <c r="J512" t="s">
        <v>13</v>
      </c>
      <c r="K512">
        <v>86.95</v>
      </c>
    </row>
    <row r="513" spans="1:11" x14ac:dyDescent="0.15">
      <c r="A513">
        <v>20843104</v>
      </c>
      <c r="B513">
        <f>YEAR(Table1[[#This Row],[Posting_Date]])</f>
        <v>2020</v>
      </c>
      <c r="C513" t="str">
        <f>TEXT(Table1[[#This Row],[Posting_Date]],"mmm")</f>
        <v>Feb</v>
      </c>
      <c r="D513" t="s">
        <v>846</v>
      </c>
      <c r="E513" t="s">
        <v>1662</v>
      </c>
      <c r="F513" t="s">
        <v>847</v>
      </c>
      <c r="G513" t="s">
        <v>62</v>
      </c>
      <c r="H513" t="s">
        <v>23</v>
      </c>
      <c r="I513"/>
      <c r="J513" t="s">
        <v>63</v>
      </c>
      <c r="K513">
        <v>252.65</v>
      </c>
    </row>
    <row r="514" spans="1:11" x14ac:dyDescent="0.15">
      <c r="A514">
        <v>38145046</v>
      </c>
      <c r="B514">
        <f>YEAR(Table1[[#This Row],[Posting_Date]])</f>
        <v>2020</v>
      </c>
      <c r="C514" t="str">
        <f>TEXT(Table1[[#This Row],[Posting_Date]],"mmm")</f>
        <v>Feb</v>
      </c>
      <c r="D514" t="s">
        <v>846</v>
      </c>
      <c r="E514" t="s">
        <v>1773</v>
      </c>
      <c r="F514" t="s">
        <v>1113</v>
      </c>
      <c r="G514" t="s">
        <v>26</v>
      </c>
      <c r="H514" t="s">
        <v>1765</v>
      </c>
      <c r="I514"/>
      <c r="J514" t="s">
        <v>27</v>
      </c>
      <c r="K514">
        <v>242.07</v>
      </c>
    </row>
    <row r="515" spans="1:11" x14ac:dyDescent="0.15">
      <c r="A515">
        <v>48466870</v>
      </c>
      <c r="B515">
        <f>YEAR(Table1[[#This Row],[Posting_Date]])</f>
        <v>2020</v>
      </c>
      <c r="C515" t="str">
        <f>TEXT(Table1[[#This Row],[Posting_Date]],"mmm")</f>
        <v>Feb</v>
      </c>
      <c r="D515" t="s">
        <v>1162</v>
      </c>
      <c r="E515" t="s">
        <v>1766</v>
      </c>
      <c r="F515" t="s">
        <v>1163</v>
      </c>
      <c r="G515" t="s">
        <v>10</v>
      </c>
      <c r="H515" t="s">
        <v>49</v>
      </c>
      <c r="I515"/>
      <c r="J515" t="s">
        <v>13</v>
      </c>
      <c r="K515">
        <v>177.75</v>
      </c>
    </row>
    <row r="516" spans="1:11" x14ac:dyDescent="0.15">
      <c r="A516">
        <v>15533011</v>
      </c>
      <c r="B516">
        <f>YEAR(Table1[[#This Row],[Posting_Date]])</f>
        <v>2020</v>
      </c>
      <c r="C516" t="str">
        <f>TEXT(Table1[[#This Row],[Posting_Date]],"mmm")</f>
        <v>Feb</v>
      </c>
      <c r="D516" t="s">
        <v>38</v>
      </c>
      <c r="E516" t="s">
        <v>1618</v>
      </c>
      <c r="F516" t="s">
        <v>1139</v>
      </c>
      <c r="G516" t="s">
        <v>10</v>
      </c>
      <c r="H516" t="s">
        <v>12</v>
      </c>
      <c r="I516" t="s">
        <v>11</v>
      </c>
      <c r="J516" t="s">
        <v>13</v>
      </c>
      <c r="K516">
        <v>4367.3500000000004</v>
      </c>
    </row>
    <row r="517" spans="1:11" x14ac:dyDescent="0.15">
      <c r="A517">
        <v>16996</v>
      </c>
      <c r="B517">
        <f>YEAR(Table1[[#This Row],[Posting_Date]])</f>
        <v>2020</v>
      </c>
      <c r="C517" t="str">
        <f>TEXT(Table1[[#This Row],[Posting_Date]],"mmm")</f>
        <v>Feb</v>
      </c>
      <c r="D517" t="s">
        <v>38</v>
      </c>
      <c r="E517" t="s">
        <v>1662</v>
      </c>
      <c r="F517" t="s">
        <v>39</v>
      </c>
      <c r="G517" t="s">
        <v>16</v>
      </c>
      <c r="H517" t="s">
        <v>23</v>
      </c>
      <c r="I517"/>
      <c r="J517" t="s">
        <v>18</v>
      </c>
      <c r="K517">
        <v>776.57</v>
      </c>
    </row>
    <row r="518" spans="1:11" x14ac:dyDescent="0.15">
      <c r="A518">
        <v>26571618</v>
      </c>
      <c r="B518">
        <f>YEAR(Table1[[#This Row],[Posting_Date]])</f>
        <v>2020</v>
      </c>
      <c r="C518" t="str">
        <f>TEXT(Table1[[#This Row],[Posting_Date]],"mmm")</f>
        <v>Feb</v>
      </c>
      <c r="D518" t="s">
        <v>406</v>
      </c>
      <c r="E518" t="s">
        <v>1767</v>
      </c>
      <c r="F518" t="s">
        <v>1399</v>
      </c>
      <c r="G518" t="s">
        <v>62</v>
      </c>
      <c r="H518" t="s">
        <v>12</v>
      </c>
      <c r="I518" t="s">
        <v>22</v>
      </c>
      <c r="J518" t="s">
        <v>63</v>
      </c>
      <c r="K518">
        <v>1029.51</v>
      </c>
    </row>
    <row r="519" spans="1:11" x14ac:dyDescent="0.15">
      <c r="A519">
        <v>62683337</v>
      </c>
      <c r="B519">
        <f>YEAR(Table1[[#This Row],[Posting_Date]])</f>
        <v>2020</v>
      </c>
      <c r="C519" t="str">
        <f>TEXT(Table1[[#This Row],[Posting_Date]],"mmm")</f>
        <v>Feb</v>
      </c>
      <c r="D519" t="s">
        <v>406</v>
      </c>
      <c r="E519" t="s">
        <v>1607</v>
      </c>
      <c r="F519" t="s">
        <v>407</v>
      </c>
      <c r="G519" t="s">
        <v>16</v>
      </c>
      <c r="H519" t="s">
        <v>1765</v>
      </c>
      <c r="I519"/>
      <c r="J519" t="s">
        <v>18</v>
      </c>
      <c r="K519">
        <v>299.19</v>
      </c>
    </row>
    <row r="520" spans="1:11" x14ac:dyDescent="0.15">
      <c r="A520">
        <v>55268438</v>
      </c>
      <c r="B520">
        <f>YEAR(Table1[[#This Row],[Posting_Date]])</f>
        <v>2020</v>
      </c>
      <c r="C520" t="str">
        <f>TEXT(Table1[[#This Row],[Posting_Date]],"mmm")</f>
        <v>Feb</v>
      </c>
      <c r="D520" t="s">
        <v>223</v>
      </c>
      <c r="E520" t="s">
        <v>1766</v>
      </c>
      <c r="F520" t="s">
        <v>224</v>
      </c>
      <c r="G520" t="s">
        <v>21</v>
      </c>
      <c r="H520" t="s">
        <v>12</v>
      </c>
      <c r="I520" t="s">
        <v>11</v>
      </c>
      <c r="J520" t="s">
        <v>31</v>
      </c>
      <c r="K520">
        <v>4368.7700000000004</v>
      </c>
    </row>
    <row r="521" spans="1:11" x14ac:dyDescent="0.15">
      <c r="A521">
        <v>71883914</v>
      </c>
      <c r="B521">
        <f>YEAR(Table1[[#This Row],[Posting_Date]])</f>
        <v>2020</v>
      </c>
      <c r="C521" t="str">
        <f>TEXT(Table1[[#This Row],[Posting_Date]],"mmm")</f>
        <v>Feb</v>
      </c>
      <c r="D521" t="s">
        <v>223</v>
      </c>
      <c r="E521" t="s">
        <v>1662</v>
      </c>
      <c r="F521" t="s">
        <v>1234</v>
      </c>
      <c r="G521" t="s">
        <v>21</v>
      </c>
      <c r="H521" t="s">
        <v>23</v>
      </c>
      <c r="I521"/>
      <c r="J521" t="s">
        <v>31</v>
      </c>
      <c r="K521">
        <v>286.8</v>
      </c>
    </row>
    <row r="522" spans="1:11" x14ac:dyDescent="0.15">
      <c r="A522">
        <v>97641217</v>
      </c>
      <c r="B522">
        <f>YEAR(Table1[[#This Row],[Posting_Date]])</f>
        <v>2020</v>
      </c>
      <c r="C522" t="str">
        <f>TEXT(Table1[[#This Row],[Posting_Date]],"mmm")</f>
        <v>Feb</v>
      </c>
      <c r="D522" t="s">
        <v>385</v>
      </c>
      <c r="E522" t="s">
        <v>1611</v>
      </c>
      <c r="F522" t="s">
        <v>738</v>
      </c>
      <c r="G522" t="s">
        <v>21</v>
      </c>
      <c r="H522" t="s">
        <v>12</v>
      </c>
      <c r="I522" t="s">
        <v>11</v>
      </c>
      <c r="J522" t="s">
        <v>31</v>
      </c>
      <c r="K522">
        <v>2967.45</v>
      </c>
    </row>
    <row r="523" spans="1:11" x14ac:dyDescent="0.15">
      <c r="A523">
        <v>60336304</v>
      </c>
      <c r="B523">
        <f>YEAR(Table1[[#This Row],[Posting_Date]])</f>
        <v>2020</v>
      </c>
      <c r="C523" t="str">
        <f>TEXT(Table1[[#This Row],[Posting_Date]],"mmm")</f>
        <v>Feb</v>
      </c>
      <c r="D523" t="s">
        <v>385</v>
      </c>
      <c r="E523" t="s">
        <v>1621</v>
      </c>
      <c r="F523" t="s">
        <v>386</v>
      </c>
      <c r="G523" t="s">
        <v>83</v>
      </c>
      <c r="H523" t="s">
        <v>49</v>
      </c>
      <c r="I523"/>
      <c r="J523" t="s">
        <v>84</v>
      </c>
      <c r="K523">
        <v>2367.7399999999998</v>
      </c>
    </row>
    <row r="524" spans="1:11" x14ac:dyDescent="0.15">
      <c r="A524">
        <v>50820984</v>
      </c>
      <c r="B524">
        <f>YEAR(Table1[[#This Row],[Posting_Date]])</f>
        <v>2020</v>
      </c>
      <c r="C524" t="str">
        <f>TEXT(Table1[[#This Row],[Posting_Date]],"mmm")</f>
        <v>Feb</v>
      </c>
      <c r="D524" t="s">
        <v>385</v>
      </c>
      <c r="E524" t="s">
        <v>1662</v>
      </c>
      <c r="F524" t="s">
        <v>959</v>
      </c>
      <c r="G524" t="s">
        <v>62</v>
      </c>
      <c r="H524" t="s">
        <v>23</v>
      </c>
      <c r="I524"/>
      <c r="J524" t="s">
        <v>63</v>
      </c>
      <c r="K524">
        <v>313.89</v>
      </c>
    </row>
    <row r="525" spans="1:11" x14ac:dyDescent="0.15">
      <c r="A525">
        <v>89319495</v>
      </c>
      <c r="B525">
        <f>YEAR(Table1[[#This Row],[Posting_Date]])</f>
        <v>2020</v>
      </c>
      <c r="C525" t="str">
        <f>TEXT(Table1[[#This Row],[Posting_Date]],"mmm")</f>
        <v>Feb</v>
      </c>
      <c r="D525" t="s">
        <v>24</v>
      </c>
      <c r="E525" t="s">
        <v>1621</v>
      </c>
      <c r="F525" t="s">
        <v>757</v>
      </c>
      <c r="G525" t="s">
        <v>44</v>
      </c>
      <c r="H525" t="s">
        <v>12</v>
      </c>
      <c r="I525" t="s">
        <v>11</v>
      </c>
      <c r="J525" t="s">
        <v>18</v>
      </c>
      <c r="K525">
        <v>4381.04</v>
      </c>
    </row>
    <row r="526" spans="1:11" x14ac:dyDescent="0.15">
      <c r="A526">
        <v>67637369</v>
      </c>
      <c r="B526">
        <f>YEAR(Table1[[#This Row],[Posting_Date]])</f>
        <v>2020</v>
      </c>
      <c r="C526" t="str">
        <f>TEXT(Table1[[#This Row],[Posting_Date]],"mmm")</f>
        <v>Feb</v>
      </c>
      <c r="D526" t="s">
        <v>24</v>
      </c>
      <c r="E526" t="s">
        <v>1618</v>
      </c>
      <c r="F526" t="s">
        <v>25</v>
      </c>
      <c r="G526" t="s">
        <v>26</v>
      </c>
      <c r="H526" t="s">
        <v>49</v>
      </c>
      <c r="I526"/>
      <c r="J526" t="s">
        <v>27</v>
      </c>
      <c r="K526">
        <v>522.65</v>
      </c>
    </row>
    <row r="527" spans="1:11" x14ac:dyDescent="0.15">
      <c r="A527">
        <v>63283048</v>
      </c>
      <c r="B527">
        <f>YEAR(Table1[[#This Row],[Posting_Date]])</f>
        <v>2020</v>
      </c>
      <c r="C527" t="str">
        <f>TEXT(Table1[[#This Row],[Posting_Date]],"mmm")</f>
        <v>Feb</v>
      </c>
      <c r="D527" t="s">
        <v>1323</v>
      </c>
      <c r="E527" t="s">
        <v>1618</v>
      </c>
      <c r="F527" t="s">
        <v>1324</v>
      </c>
      <c r="G527" t="s">
        <v>30</v>
      </c>
      <c r="H527" t="s">
        <v>12</v>
      </c>
      <c r="I527" t="s">
        <v>17</v>
      </c>
      <c r="J527" t="s">
        <v>31</v>
      </c>
      <c r="K527">
        <v>1457.42</v>
      </c>
    </row>
    <row r="528" spans="1:11" x14ac:dyDescent="0.15">
      <c r="A528">
        <v>25099006</v>
      </c>
      <c r="B528">
        <f>YEAR(Table1[[#This Row],[Posting_Date]])</f>
        <v>2020</v>
      </c>
      <c r="C528" t="str">
        <f>TEXT(Table1[[#This Row],[Posting_Date]],"mmm")</f>
        <v>Feb</v>
      </c>
      <c r="D528" t="s">
        <v>66</v>
      </c>
      <c r="E528" t="s">
        <v>1621</v>
      </c>
      <c r="F528" t="s">
        <v>762</v>
      </c>
      <c r="G528" t="s">
        <v>26</v>
      </c>
      <c r="H528" t="s">
        <v>12</v>
      </c>
      <c r="I528" t="s">
        <v>17</v>
      </c>
      <c r="J528" t="s">
        <v>27</v>
      </c>
      <c r="K528">
        <v>615.1</v>
      </c>
    </row>
    <row r="529" spans="1:11" x14ac:dyDescent="0.15">
      <c r="A529">
        <v>55967710</v>
      </c>
      <c r="B529">
        <f>YEAR(Table1[[#This Row],[Posting_Date]])</f>
        <v>2020</v>
      </c>
      <c r="C529" t="str">
        <f>TEXT(Table1[[#This Row],[Posting_Date]],"mmm")</f>
        <v>Feb</v>
      </c>
      <c r="D529" t="s">
        <v>66</v>
      </c>
      <c r="E529" t="s">
        <v>1709</v>
      </c>
      <c r="F529" t="s">
        <v>590</v>
      </c>
      <c r="G529" t="s">
        <v>83</v>
      </c>
      <c r="H529" t="s">
        <v>37</v>
      </c>
      <c r="I529"/>
      <c r="J529" t="s">
        <v>84</v>
      </c>
      <c r="K529">
        <v>500</v>
      </c>
    </row>
    <row r="530" spans="1:11" x14ac:dyDescent="0.15">
      <c r="A530">
        <v>21248967</v>
      </c>
      <c r="B530">
        <f>YEAR(Table1[[#This Row],[Posting_Date]])</f>
        <v>2020</v>
      </c>
      <c r="C530" t="str">
        <f>TEXT(Table1[[#This Row],[Posting_Date]],"mmm")</f>
        <v>Feb</v>
      </c>
      <c r="D530" t="s">
        <v>66</v>
      </c>
      <c r="E530" t="s">
        <v>1662</v>
      </c>
      <c r="F530" t="s">
        <v>67</v>
      </c>
      <c r="G530" t="s">
        <v>44</v>
      </c>
      <c r="H530" t="s">
        <v>23</v>
      </c>
      <c r="I530"/>
      <c r="J530" t="s">
        <v>18</v>
      </c>
      <c r="K530">
        <v>250.65</v>
      </c>
    </row>
    <row r="531" spans="1:11" x14ac:dyDescent="0.15">
      <c r="A531">
        <v>19764860</v>
      </c>
      <c r="B531">
        <f>YEAR(Table1[[#This Row],[Posting_Date]])</f>
        <v>2020</v>
      </c>
      <c r="C531" t="str">
        <f>TEXT(Table1[[#This Row],[Posting_Date]],"mmm")</f>
        <v>Feb</v>
      </c>
      <c r="D531" t="s">
        <v>191</v>
      </c>
      <c r="E531" t="s">
        <v>1710</v>
      </c>
      <c r="F531" t="s">
        <v>192</v>
      </c>
      <c r="G531" t="s">
        <v>16</v>
      </c>
      <c r="H531" t="s">
        <v>37</v>
      </c>
      <c r="I531"/>
      <c r="J531" t="s">
        <v>18</v>
      </c>
      <c r="K531">
        <v>500</v>
      </c>
    </row>
    <row r="532" spans="1:11" x14ac:dyDescent="0.15">
      <c r="A532">
        <v>35519620</v>
      </c>
      <c r="B532">
        <f>YEAR(Table1[[#This Row],[Posting_Date]])</f>
        <v>2020</v>
      </c>
      <c r="C532" t="str">
        <f>TEXT(Table1[[#This Row],[Posting_Date]],"mmm")</f>
        <v>Feb</v>
      </c>
      <c r="D532" t="s">
        <v>191</v>
      </c>
      <c r="E532" t="s">
        <v>1713</v>
      </c>
      <c r="F532" t="s">
        <v>1431</v>
      </c>
      <c r="G532" t="s">
        <v>62</v>
      </c>
      <c r="H532" t="s">
        <v>37</v>
      </c>
      <c r="I532"/>
      <c r="J532" t="s">
        <v>63</v>
      </c>
      <c r="K532">
        <v>500</v>
      </c>
    </row>
    <row r="533" spans="1:11" x14ac:dyDescent="0.15">
      <c r="A533">
        <v>2628169</v>
      </c>
      <c r="B533">
        <f>YEAR(Table1[[#This Row],[Posting_Date]])</f>
        <v>2020</v>
      </c>
      <c r="C533" t="str">
        <f>TEXT(Table1[[#This Row],[Posting_Date]],"mmm")</f>
        <v>Feb</v>
      </c>
      <c r="D533" t="s">
        <v>658</v>
      </c>
      <c r="E533" t="s">
        <v>1693</v>
      </c>
      <c r="F533" t="s">
        <v>1283</v>
      </c>
      <c r="G533" t="s">
        <v>21</v>
      </c>
      <c r="H533" t="s">
        <v>37</v>
      </c>
      <c r="I533"/>
      <c r="J533" t="s">
        <v>31</v>
      </c>
      <c r="K533">
        <v>250</v>
      </c>
    </row>
    <row r="534" spans="1:11" x14ac:dyDescent="0.15">
      <c r="A534">
        <v>23925057</v>
      </c>
      <c r="B534">
        <f>YEAR(Table1[[#This Row],[Posting_Date]])</f>
        <v>2020</v>
      </c>
      <c r="C534" t="str">
        <f>TEXT(Table1[[#This Row],[Posting_Date]],"mmm")</f>
        <v>Feb</v>
      </c>
      <c r="D534" t="s">
        <v>658</v>
      </c>
      <c r="E534" t="s">
        <v>1595</v>
      </c>
      <c r="F534" t="s">
        <v>659</v>
      </c>
      <c r="G534" t="s">
        <v>16</v>
      </c>
      <c r="H534" t="s">
        <v>49</v>
      </c>
      <c r="I534"/>
      <c r="J534" t="s">
        <v>18</v>
      </c>
      <c r="K534">
        <v>2119.5</v>
      </c>
    </row>
    <row r="535" spans="1:11" x14ac:dyDescent="0.15">
      <c r="A535">
        <v>64495353</v>
      </c>
      <c r="B535">
        <f>YEAR(Table1[[#This Row],[Posting_Date]])</f>
        <v>2020</v>
      </c>
      <c r="C535" t="str">
        <f>TEXT(Table1[[#This Row],[Posting_Date]],"mmm")</f>
        <v>Feb</v>
      </c>
      <c r="D535" t="s">
        <v>828</v>
      </c>
      <c r="E535" t="s">
        <v>1763</v>
      </c>
      <c r="F535" t="s">
        <v>829</v>
      </c>
      <c r="G535" t="s">
        <v>30</v>
      </c>
      <c r="H535" t="s">
        <v>37</v>
      </c>
      <c r="I535"/>
      <c r="J535" t="s">
        <v>31</v>
      </c>
      <c r="K535">
        <v>1000</v>
      </c>
    </row>
    <row r="536" spans="1:11" x14ac:dyDescent="0.15">
      <c r="A536">
        <v>82888718</v>
      </c>
      <c r="B536">
        <f>YEAR(Table1[[#This Row],[Posting_Date]])</f>
        <v>2020</v>
      </c>
      <c r="C536" t="str">
        <f>TEXT(Table1[[#This Row],[Posting_Date]],"mmm")</f>
        <v>Feb</v>
      </c>
      <c r="D536" t="s">
        <v>828</v>
      </c>
      <c r="E536" t="s">
        <v>1767</v>
      </c>
      <c r="F536" t="s">
        <v>1348</v>
      </c>
      <c r="G536" t="s">
        <v>44</v>
      </c>
      <c r="H536" t="s">
        <v>49</v>
      </c>
      <c r="I536"/>
      <c r="J536" t="s">
        <v>18</v>
      </c>
      <c r="K536">
        <v>3116.92</v>
      </c>
    </row>
    <row r="537" spans="1:11" x14ac:dyDescent="0.15">
      <c r="A537">
        <v>9473699</v>
      </c>
      <c r="B537">
        <f>YEAR(Table1[[#This Row],[Posting_Date]])</f>
        <v>2020</v>
      </c>
      <c r="C537" t="str">
        <f>TEXT(Table1[[#This Row],[Posting_Date]],"mmm")</f>
        <v>Feb</v>
      </c>
      <c r="D537" t="s">
        <v>828</v>
      </c>
      <c r="E537" t="s">
        <v>1766</v>
      </c>
      <c r="F537" t="s">
        <v>1306</v>
      </c>
      <c r="G537" t="s">
        <v>62</v>
      </c>
      <c r="H537" t="s">
        <v>49</v>
      </c>
      <c r="I537"/>
      <c r="J537" t="s">
        <v>63</v>
      </c>
      <c r="K537">
        <v>203.31</v>
      </c>
    </row>
    <row r="538" spans="1:11" x14ac:dyDescent="0.15">
      <c r="A538">
        <v>17038556</v>
      </c>
      <c r="B538">
        <f>YEAR(Table1[[#This Row],[Posting_Date]])</f>
        <v>2020</v>
      </c>
      <c r="C538" t="str">
        <f>TEXT(Table1[[#This Row],[Posting_Date]],"mmm")</f>
        <v>Feb</v>
      </c>
      <c r="D538" t="s">
        <v>625</v>
      </c>
      <c r="E538" t="s">
        <v>1766</v>
      </c>
      <c r="F538" t="s">
        <v>626</v>
      </c>
      <c r="G538" t="s">
        <v>83</v>
      </c>
      <c r="H538" t="s">
        <v>49</v>
      </c>
      <c r="I538"/>
      <c r="J538" t="s">
        <v>84</v>
      </c>
      <c r="K538">
        <v>77.09</v>
      </c>
    </row>
    <row r="539" spans="1:11" x14ac:dyDescent="0.15">
      <c r="A539">
        <v>70468986</v>
      </c>
      <c r="B539">
        <f>YEAR(Table1[[#This Row],[Posting_Date]])</f>
        <v>2020</v>
      </c>
      <c r="C539" t="str">
        <f>TEXT(Table1[[#This Row],[Posting_Date]],"mmm")</f>
        <v>Feb</v>
      </c>
      <c r="D539" t="s">
        <v>563</v>
      </c>
      <c r="E539" t="s">
        <v>1711</v>
      </c>
      <c r="F539" t="s">
        <v>660</v>
      </c>
      <c r="G539" t="s">
        <v>26</v>
      </c>
      <c r="H539" t="s">
        <v>37</v>
      </c>
      <c r="I539"/>
      <c r="J539" t="s">
        <v>27</v>
      </c>
      <c r="K539">
        <v>500</v>
      </c>
    </row>
    <row r="540" spans="1:11" x14ac:dyDescent="0.15">
      <c r="A540">
        <v>63850203</v>
      </c>
      <c r="B540">
        <f>YEAR(Table1[[#This Row],[Posting_Date]])</f>
        <v>2020</v>
      </c>
      <c r="C540" t="str">
        <f>TEXT(Table1[[#This Row],[Posting_Date]],"mmm")</f>
        <v>Feb</v>
      </c>
      <c r="D540" t="s">
        <v>563</v>
      </c>
      <c r="E540" t="s">
        <v>1774</v>
      </c>
      <c r="F540" t="s">
        <v>564</v>
      </c>
      <c r="G540" t="s">
        <v>21</v>
      </c>
      <c r="H540" t="s">
        <v>1765</v>
      </c>
      <c r="I540"/>
      <c r="J540" t="s">
        <v>31</v>
      </c>
      <c r="K540">
        <v>623.65</v>
      </c>
    </row>
    <row r="541" spans="1:11" x14ac:dyDescent="0.15">
      <c r="A541">
        <v>49233807</v>
      </c>
      <c r="B541">
        <f>YEAR(Table1[[#This Row],[Posting_Date]])</f>
        <v>2020</v>
      </c>
      <c r="C541" t="str">
        <f>TEXT(Table1[[#This Row],[Posting_Date]],"mmm")</f>
        <v>Feb</v>
      </c>
      <c r="D541" t="s">
        <v>201</v>
      </c>
      <c r="E541" t="s">
        <v>1621</v>
      </c>
      <c r="F541" t="s">
        <v>600</v>
      </c>
      <c r="G541" t="s">
        <v>44</v>
      </c>
      <c r="H541" t="s">
        <v>49</v>
      </c>
      <c r="I541"/>
      <c r="J541" t="s">
        <v>18</v>
      </c>
      <c r="K541">
        <v>889.78</v>
      </c>
    </row>
    <row r="542" spans="1:11" x14ac:dyDescent="0.15">
      <c r="A542">
        <v>92334999</v>
      </c>
      <c r="B542">
        <f>YEAR(Table1[[#This Row],[Posting_Date]])</f>
        <v>2020</v>
      </c>
      <c r="C542" t="str">
        <f>TEXT(Table1[[#This Row],[Posting_Date]],"mmm")</f>
        <v>Feb</v>
      </c>
      <c r="D542" t="s">
        <v>201</v>
      </c>
      <c r="E542" t="s">
        <v>1621</v>
      </c>
      <c r="F542" t="s">
        <v>202</v>
      </c>
      <c r="G542" t="s">
        <v>21</v>
      </c>
      <c r="H542" t="s">
        <v>49</v>
      </c>
      <c r="I542"/>
      <c r="J542" t="s">
        <v>31</v>
      </c>
      <c r="K542">
        <v>3272.89</v>
      </c>
    </row>
    <row r="543" spans="1:11" x14ac:dyDescent="0.15">
      <c r="A543">
        <v>53721615</v>
      </c>
      <c r="B543">
        <f>YEAR(Table1[[#This Row],[Posting_Date]])</f>
        <v>2020</v>
      </c>
      <c r="C543" t="str">
        <f>TEXT(Table1[[#This Row],[Posting_Date]],"mmm")</f>
        <v>Feb</v>
      </c>
      <c r="D543" t="s">
        <v>475</v>
      </c>
      <c r="E543" t="s">
        <v>1662</v>
      </c>
      <c r="F543" t="s">
        <v>476</v>
      </c>
      <c r="G543" t="s">
        <v>83</v>
      </c>
      <c r="H543" t="s">
        <v>23</v>
      </c>
      <c r="I543"/>
      <c r="J543" t="s">
        <v>84</v>
      </c>
      <c r="K543">
        <v>330.48</v>
      </c>
    </row>
    <row r="544" spans="1:11" x14ac:dyDescent="0.15">
      <c r="A544">
        <v>65857157</v>
      </c>
      <c r="B544">
        <f>YEAR(Table1[[#This Row],[Posting_Date]])</f>
        <v>2020</v>
      </c>
      <c r="C544" t="str">
        <f>TEXT(Table1[[#This Row],[Posting_Date]],"mmm")</f>
        <v>Feb</v>
      </c>
      <c r="D544" t="s">
        <v>1137</v>
      </c>
      <c r="E544" t="s">
        <v>1611</v>
      </c>
      <c r="F544" t="s">
        <v>1138</v>
      </c>
      <c r="G544" t="s">
        <v>16</v>
      </c>
      <c r="H544" t="s">
        <v>49</v>
      </c>
      <c r="I544"/>
      <c r="J544" t="s">
        <v>18</v>
      </c>
      <c r="K544">
        <v>324.68</v>
      </c>
    </row>
    <row r="545" spans="1:11" x14ac:dyDescent="0.15">
      <c r="A545">
        <v>22920418</v>
      </c>
      <c r="B545">
        <f>YEAR(Table1[[#This Row],[Posting_Date]])</f>
        <v>2020</v>
      </c>
      <c r="C545" t="str">
        <f>TEXT(Table1[[#This Row],[Posting_Date]],"mmm")</f>
        <v>Feb</v>
      </c>
      <c r="D545" t="s">
        <v>723</v>
      </c>
      <c r="E545" t="s">
        <v>1611</v>
      </c>
      <c r="F545" t="s">
        <v>729</v>
      </c>
      <c r="G545" t="s">
        <v>26</v>
      </c>
      <c r="H545" t="s">
        <v>12</v>
      </c>
      <c r="I545" t="s">
        <v>11</v>
      </c>
      <c r="J545" t="s">
        <v>27</v>
      </c>
      <c r="K545">
        <v>4940.41</v>
      </c>
    </row>
    <row r="546" spans="1:11" x14ac:dyDescent="0.15">
      <c r="A546">
        <v>31276223</v>
      </c>
      <c r="B546">
        <f>YEAR(Table1[[#This Row],[Posting_Date]])</f>
        <v>2020</v>
      </c>
      <c r="C546" t="str">
        <f>TEXT(Table1[[#This Row],[Posting_Date]],"mmm")</f>
        <v>Feb</v>
      </c>
      <c r="D546" t="s">
        <v>723</v>
      </c>
      <c r="E546" t="s">
        <v>1767</v>
      </c>
      <c r="F546" t="s">
        <v>743</v>
      </c>
      <c r="G546" t="s">
        <v>10</v>
      </c>
      <c r="H546" t="s">
        <v>12</v>
      </c>
      <c r="I546" t="s">
        <v>11</v>
      </c>
      <c r="J546" t="s">
        <v>13</v>
      </c>
      <c r="K546">
        <v>1650.47</v>
      </c>
    </row>
    <row r="547" spans="1:11" x14ac:dyDescent="0.15">
      <c r="A547">
        <v>89107096</v>
      </c>
      <c r="B547">
        <f>YEAR(Table1[[#This Row],[Posting_Date]])</f>
        <v>2020</v>
      </c>
      <c r="C547" t="str">
        <f>TEXT(Table1[[#This Row],[Posting_Date]],"mmm")</f>
        <v>Feb</v>
      </c>
      <c r="D547" t="s">
        <v>723</v>
      </c>
      <c r="E547" t="s">
        <v>1618</v>
      </c>
      <c r="F547" t="s">
        <v>1495</v>
      </c>
      <c r="G547" t="s">
        <v>83</v>
      </c>
      <c r="H547" t="s">
        <v>49</v>
      </c>
      <c r="I547"/>
      <c r="J547" t="s">
        <v>84</v>
      </c>
      <c r="K547">
        <v>331.2</v>
      </c>
    </row>
    <row r="548" spans="1:11" x14ac:dyDescent="0.15">
      <c r="A548">
        <v>12565848</v>
      </c>
      <c r="B548">
        <f>YEAR(Table1[[#This Row],[Posting_Date]])</f>
        <v>2020</v>
      </c>
      <c r="C548" t="str">
        <f>TEXT(Table1[[#This Row],[Posting_Date]],"mmm")</f>
        <v>Feb</v>
      </c>
      <c r="D548" t="s">
        <v>723</v>
      </c>
      <c r="E548" t="s">
        <v>1766</v>
      </c>
      <c r="F548" t="s">
        <v>754</v>
      </c>
      <c r="G548" t="s">
        <v>62</v>
      </c>
      <c r="H548" t="s">
        <v>49</v>
      </c>
      <c r="I548"/>
      <c r="J548" t="s">
        <v>63</v>
      </c>
      <c r="K548">
        <v>228.76</v>
      </c>
    </row>
    <row r="549" spans="1:11" x14ac:dyDescent="0.15">
      <c r="A549">
        <v>68263801</v>
      </c>
      <c r="B549">
        <f>YEAR(Table1[[#This Row],[Posting_Date]])</f>
        <v>2020</v>
      </c>
      <c r="C549" t="str">
        <f>TEXT(Table1[[#This Row],[Posting_Date]],"mmm")</f>
        <v>Feb</v>
      </c>
      <c r="D549" t="s">
        <v>723</v>
      </c>
      <c r="E549" t="s">
        <v>1766</v>
      </c>
      <c r="F549" t="s">
        <v>781</v>
      </c>
      <c r="G549" t="s">
        <v>21</v>
      </c>
      <c r="H549" t="s">
        <v>49</v>
      </c>
      <c r="I549"/>
      <c r="J549" t="s">
        <v>31</v>
      </c>
      <c r="K549">
        <v>76.569999999999993</v>
      </c>
    </row>
    <row r="550" spans="1:11" x14ac:dyDescent="0.15">
      <c r="A550">
        <v>29011386</v>
      </c>
      <c r="B550">
        <f>YEAR(Table1[[#This Row],[Posting_Date]])</f>
        <v>2020</v>
      </c>
      <c r="C550" t="str">
        <f>TEXT(Table1[[#This Row],[Posting_Date]],"mmm")</f>
        <v>Feb</v>
      </c>
      <c r="D550" t="s">
        <v>723</v>
      </c>
      <c r="E550" t="s">
        <v>1766</v>
      </c>
      <c r="F550" t="s">
        <v>724</v>
      </c>
      <c r="G550" t="s">
        <v>30</v>
      </c>
      <c r="H550" t="s">
        <v>49</v>
      </c>
      <c r="I550"/>
      <c r="J550" t="s">
        <v>31</v>
      </c>
      <c r="K550">
        <v>473.72</v>
      </c>
    </row>
    <row r="551" spans="1:11" x14ac:dyDescent="0.15">
      <c r="A551">
        <v>8661373</v>
      </c>
      <c r="B551">
        <f>YEAR(Table1[[#This Row],[Posting_Date]])</f>
        <v>2020</v>
      </c>
      <c r="C551" t="str">
        <f>TEXT(Table1[[#This Row],[Posting_Date]],"mmm")</f>
        <v>Feb</v>
      </c>
      <c r="D551" t="s">
        <v>672</v>
      </c>
      <c r="E551" t="s">
        <v>1611</v>
      </c>
      <c r="F551" t="s">
        <v>774</v>
      </c>
      <c r="G551" t="s">
        <v>21</v>
      </c>
      <c r="H551" t="s">
        <v>49</v>
      </c>
      <c r="I551"/>
      <c r="J551" t="s">
        <v>31</v>
      </c>
      <c r="K551">
        <v>315.36</v>
      </c>
    </row>
    <row r="552" spans="1:11" x14ac:dyDescent="0.15">
      <c r="A552">
        <v>96864052</v>
      </c>
      <c r="B552">
        <f>YEAR(Table1[[#This Row],[Posting_Date]])</f>
        <v>2020</v>
      </c>
      <c r="C552" t="str">
        <f>TEXT(Table1[[#This Row],[Posting_Date]],"mmm")</f>
        <v>Feb</v>
      </c>
      <c r="D552" t="s">
        <v>672</v>
      </c>
      <c r="E552" t="s">
        <v>1596</v>
      </c>
      <c r="F552" t="s">
        <v>673</v>
      </c>
      <c r="G552" t="s">
        <v>16</v>
      </c>
      <c r="H552" t="s">
        <v>49</v>
      </c>
      <c r="I552"/>
      <c r="J552" t="s">
        <v>18</v>
      </c>
      <c r="K552">
        <v>121.8</v>
      </c>
    </row>
    <row r="553" spans="1:11" x14ac:dyDescent="0.15">
      <c r="A553">
        <v>23674230</v>
      </c>
      <c r="B553">
        <f>YEAR(Table1[[#This Row],[Posting_Date]])</f>
        <v>2020</v>
      </c>
      <c r="C553" t="str">
        <f>TEXT(Table1[[#This Row],[Posting_Date]],"mmm")</f>
        <v>Feb</v>
      </c>
      <c r="D553" t="s">
        <v>672</v>
      </c>
      <c r="E553" t="s">
        <v>1662</v>
      </c>
      <c r="F553" t="s">
        <v>698</v>
      </c>
      <c r="G553" t="s">
        <v>62</v>
      </c>
      <c r="H553" t="s">
        <v>23</v>
      </c>
      <c r="I553"/>
      <c r="J553" t="s">
        <v>63</v>
      </c>
      <c r="K553">
        <v>522.04999999999995</v>
      </c>
    </row>
    <row r="554" spans="1:11" x14ac:dyDescent="0.15">
      <c r="A554">
        <v>91404176</v>
      </c>
      <c r="B554">
        <f>YEAR(Table1[[#This Row],[Posting_Date]])</f>
        <v>2020</v>
      </c>
      <c r="C554" t="str">
        <f>TEXT(Table1[[#This Row],[Posting_Date]],"mmm")</f>
        <v>Feb</v>
      </c>
      <c r="D554" t="s">
        <v>1396</v>
      </c>
      <c r="E554" t="s">
        <v>1767</v>
      </c>
      <c r="F554" t="s">
        <v>1397</v>
      </c>
      <c r="G554" t="s">
        <v>44</v>
      </c>
      <c r="H554" t="s">
        <v>49</v>
      </c>
      <c r="I554"/>
      <c r="J554" t="s">
        <v>18</v>
      </c>
      <c r="K554">
        <v>4979.17</v>
      </c>
    </row>
    <row r="555" spans="1:11" x14ac:dyDescent="0.15">
      <c r="A555">
        <v>10813707</v>
      </c>
      <c r="B555">
        <f>YEAR(Table1[[#This Row],[Posting_Date]])</f>
        <v>2020</v>
      </c>
      <c r="C555" t="str">
        <f>TEXT(Table1[[#This Row],[Posting_Date]],"mmm")</f>
        <v>Feb</v>
      </c>
      <c r="D555" t="s">
        <v>335</v>
      </c>
      <c r="E555" t="s">
        <v>1592</v>
      </c>
      <c r="F555" t="s">
        <v>870</v>
      </c>
      <c r="G555" t="s">
        <v>83</v>
      </c>
      <c r="H555" t="s">
        <v>12</v>
      </c>
      <c r="I555" t="s">
        <v>11</v>
      </c>
      <c r="J555" t="s">
        <v>84</v>
      </c>
      <c r="K555">
        <v>4175.76</v>
      </c>
    </row>
    <row r="556" spans="1:11" x14ac:dyDescent="0.15">
      <c r="A556">
        <v>23837632</v>
      </c>
      <c r="B556">
        <f>YEAR(Table1[[#This Row],[Posting_Date]])</f>
        <v>2020</v>
      </c>
      <c r="C556" t="str">
        <f>TEXT(Table1[[#This Row],[Posting_Date]],"mmm")</f>
        <v>Feb</v>
      </c>
      <c r="D556" t="s">
        <v>335</v>
      </c>
      <c r="E556" t="s">
        <v>1613</v>
      </c>
      <c r="F556" t="s">
        <v>336</v>
      </c>
      <c r="G556" t="s">
        <v>83</v>
      </c>
      <c r="H556" t="s">
        <v>49</v>
      </c>
      <c r="I556"/>
      <c r="J556" t="s">
        <v>84</v>
      </c>
      <c r="K556">
        <v>2760.88</v>
      </c>
    </row>
    <row r="557" spans="1:11" x14ac:dyDescent="0.15">
      <c r="A557">
        <v>53031602</v>
      </c>
      <c r="B557">
        <f>YEAR(Table1[[#This Row],[Posting_Date]])</f>
        <v>2020</v>
      </c>
      <c r="C557" t="str">
        <f>TEXT(Table1[[#This Row],[Posting_Date]],"mmm")</f>
        <v>Feb</v>
      </c>
      <c r="D557" t="s">
        <v>335</v>
      </c>
      <c r="E557" t="s">
        <v>1662</v>
      </c>
      <c r="F557" t="s">
        <v>645</v>
      </c>
      <c r="G557" t="s">
        <v>26</v>
      </c>
      <c r="H557" t="s">
        <v>23</v>
      </c>
      <c r="I557"/>
      <c r="J557" t="s">
        <v>27</v>
      </c>
      <c r="K557">
        <v>1017.1</v>
      </c>
    </row>
    <row r="558" spans="1:11" x14ac:dyDescent="0.15">
      <c r="A558">
        <v>81323506</v>
      </c>
      <c r="B558">
        <f>YEAR(Table1[[#This Row],[Posting_Date]])</f>
        <v>2020</v>
      </c>
      <c r="C558" t="str">
        <f>TEXT(Table1[[#This Row],[Posting_Date]],"mmm")</f>
        <v>Feb</v>
      </c>
      <c r="D558" t="s">
        <v>171</v>
      </c>
      <c r="E558" t="s">
        <v>1766</v>
      </c>
      <c r="F558" t="s">
        <v>172</v>
      </c>
      <c r="G558" t="s">
        <v>44</v>
      </c>
      <c r="H558" t="s">
        <v>12</v>
      </c>
      <c r="I558" t="s">
        <v>34</v>
      </c>
      <c r="J558" t="s">
        <v>18</v>
      </c>
      <c r="K558">
        <v>2165.08</v>
      </c>
    </row>
    <row r="559" spans="1:11" x14ac:dyDescent="0.15">
      <c r="A559">
        <v>58859812</v>
      </c>
      <c r="B559">
        <f>YEAR(Table1[[#This Row],[Posting_Date]])</f>
        <v>2020</v>
      </c>
      <c r="C559" t="str">
        <f>TEXT(Table1[[#This Row],[Posting_Date]],"mmm")</f>
        <v>Feb</v>
      </c>
      <c r="D559" t="s">
        <v>171</v>
      </c>
      <c r="E559" t="s">
        <v>1599</v>
      </c>
      <c r="F559" t="s">
        <v>1042</v>
      </c>
      <c r="G559" t="s">
        <v>10</v>
      </c>
      <c r="H559" t="s">
        <v>49</v>
      </c>
      <c r="I559"/>
      <c r="J559" t="s">
        <v>13</v>
      </c>
      <c r="K559">
        <v>81.81</v>
      </c>
    </row>
    <row r="560" spans="1:11" x14ac:dyDescent="0.15">
      <c r="A560">
        <v>73412974</v>
      </c>
      <c r="B560">
        <f>YEAR(Table1[[#This Row],[Posting_Date]])</f>
        <v>2020</v>
      </c>
      <c r="C560" t="str">
        <f>TEXT(Table1[[#This Row],[Posting_Date]],"mmm")</f>
        <v>Mar</v>
      </c>
      <c r="D560" t="s">
        <v>1116</v>
      </c>
      <c r="E560" t="s">
        <v>1611</v>
      </c>
      <c r="F560" t="s">
        <v>1342</v>
      </c>
      <c r="G560" t="s">
        <v>30</v>
      </c>
      <c r="H560" t="s">
        <v>49</v>
      </c>
      <c r="I560"/>
      <c r="J560" t="s">
        <v>31</v>
      </c>
      <c r="K560">
        <v>441.6</v>
      </c>
    </row>
    <row r="561" spans="1:11" x14ac:dyDescent="0.15">
      <c r="A561">
        <v>14781014</v>
      </c>
      <c r="B561">
        <f>YEAR(Table1[[#This Row],[Posting_Date]])</f>
        <v>2020</v>
      </c>
      <c r="C561" t="str">
        <f>TEXT(Table1[[#This Row],[Posting_Date]],"mmm")</f>
        <v>Mar</v>
      </c>
      <c r="D561" t="s">
        <v>1116</v>
      </c>
      <c r="E561" t="s">
        <v>1618</v>
      </c>
      <c r="F561" t="s">
        <v>1117</v>
      </c>
      <c r="G561" t="s">
        <v>21</v>
      </c>
      <c r="H561" t="s">
        <v>49</v>
      </c>
      <c r="I561"/>
      <c r="J561" t="s">
        <v>31</v>
      </c>
      <c r="K561">
        <v>55.09</v>
      </c>
    </row>
    <row r="562" spans="1:11" x14ac:dyDescent="0.15">
      <c r="A562">
        <v>88660120</v>
      </c>
      <c r="B562">
        <f>YEAR(Table1[[#This Row],[Posting_Date]])</f>
        <v>2020</v>
      </c>
      <c r="C562" t="str">
        <f>TEXT(Table1[[#This Row],[Posting_Date]],"mmm")</f>
        <v>Mar</v>
      </c>
      <c r="D562" t="s">
        <v>749</v>
      </c>
      <c r="E562" t="s">
        <v>1766</v>
      </c>
      <c r="F562" t="s">
        <v>750</v>
      </c>
      <c r="G562" t="s">
        <v>26</v>
      </c>
      <c r="H562" t="s">
        <v>12</v>
      </c>
      <c r="I562" t="s">
        <v>34</v>
      </c>
      <c r="J562" t="s">
        <v>27</v>
      </c>
      <c r="K562">
        <v>1065.27</v>
      </c>
    </row>
    <row r="563" spans="1:11" x14ac:dyDescent="0.15">
      <c r="A563">
        <v>99081216</v>
      </c>
      <c r="B563">
        <f>YEAR(Table1[[#This Row],[Posting_Date]])</f>
        <v>2020</v>
      </c>
      <c r="C563" t="str">
        <f>TEXT(Table1[[#This Row],[Posting_Date]],"mmm")</f>
        <v>Mar</v>
      </c>
      <c r="D563" t="s">
        <v>248</v>
      </c>
      <c r="E563" t="s">
        <v>1610</v>
      </c>
      <c r="F563" t="s">
        <v>249</v>
      </c>
      <c r="G563" t="s">
        <v>83</v>
      </c>
      <c r="H563" t="s">
        <v>12</v>
      </c>
      <c r="I563" t="s">
        <v>11</v>
      </c>
      <c r="J563" t="s">
        <v>84</v>
      </c>
      <c r="K563">
        <v>3843.83</v>
      </c>
    </row>
    <row r="564" spans="1:11" x14ac:dyDescent="0.15">
      <c r="A564">
        <v>81973685</v>
      </c>
      <c r="B564">
        <f>YEAR(Table1[[#This Row],[Posting_Date]])</f>
        <v>2020</v>
      </c>
      <c r="C564" t="str">
        <f>TEXT(Table1[[#This Row],[Posting_Date]],"mmm")</f>
        <v>Mar</v>
      </c>
      <c r="D564" t="s">
        <v>248</v>
      </c>
      <c r="E564" t="s">
        <v>1621</v>
      </c>
      <c r="F564" t="s">
        <v>617</v>
      </c>
      <c r="G564" t="s">
        <v>26</v>
      </c>
      <c r="H564" t="s">
        <v>12</v>
      </c>
      <c r="I564" t="s">
        <v>11</v>
      </c>
      <c r="J564" t="s">
        <v>27</v>
      </c>
      <c r="K564">
        <v>2318.35</v>
      </c>
    </row>
    <row r="565" spans="1:11" x14ac:dyDescent="0.15">
      <c r="A565">
        <v>78676522</v>
      </c>
      <c r="B565">
        <f>YEAR(Table1[[#This Row],[Posting_Date]])</f>
        <v>2020</v>
      </c>
      <c r="C565" t="str">
        <f>TEXT(Table1[[#This Row],[Posting_Date]],"mmm")</f>
        <v>Mar</v>
      </c>
      <c r="D565" t="s">
        <v>248</v>
      </c>
      <c r="E565" t="s">
        <v>1662</v>
      </c>
      <c r="F565" t="s">
        <v>1543</v>
      </c>
      <c r="G565" t="s">
        <v>26</v>
      </c>
      <c r="H565" t="s">
        <v>23</v>
      </c>
      <c r="I565"/>
      <c r="J565" t="s">
        <v>27</v>
      </c>
      <c r="K565">
        <v>1025.9000000000001</v>
      </c>
    </row>
    <row r="566" spans="1:11" x14ac:dyDescent="0.15">
      <c r="A566">
        <v>39601586</v>
      </c>
      <c r="B566">
        <f>YEAR(Table1[[#This Row],[Posting_Date]])</f>
        <v>2020</v>
      </c>
      <c r="C566" t="str">
        <f>TEXT(Table1[[#This Row],[Posting_Date]],"mmm")</f>
        <v>Mar</v>
      </c>
      <c r="D566" t="s">
        <v>248</v>
      </c>
      <c r="E566" t="s">
        <v>1662</v>
      </c>
      <c r="F566" t="s">
        <v>365</v>
      </c>
      <c r="G566" t="s">
        <v>30</v>
      </c>
      <c r="H566" t="s">
        <v>23</v>
      </c>
      <c r="I566"/>
      <c r="J566" t="s">
        <v>31</v>
      </c>
      <c r="K566">
        <v>1097.1500000000001</v>
      </c>
    </row>
    <row r="567" spans="1:11" x14ac:dyDescent="0.15">
      <c r="A567">
        <v>69890015</v>
      </c>
      <c r="B567">
        <f>YEAR(Table1[[#This Row],[Posting_Date]])</f>
        <v>2020</v>
      </c>
      <c r="C567" t="str">
        <f>TEXT(Table1[[#This Row],[Posting_Date]],"mmm")</f>
        <v>Mar</v>
      </c>
      <c r="D567" t="s">
        <v>346</v>
      </c>
      <c r="E567" t="s">
        <v>1766</v>
      </c>
      <c r="F567" t="s">
        <v>347</v>
      </c>
      <c r="G567" t="s">
        <v>21</v>
      </c>
      <c r="H567" t="s">
        <v>49</v>
      </c>
      <c r="I567"/>
      <c r="J567" t="s">
        <v>31</v>
      </c>
      <c r="K567">
        <v>243.45</v>
      </c>
    </row>
    <row r="568" spans="1:11" x14ac:dyDescent="0.15">
      <c r="A568">
        <v>32548039</v>
      </c>
      <c r="B568">
        <f>YEAR(Table1[[#This Row],[Posting_Date]])</f>
        <v>2020</v>
      </c>
      <c r="C568" t="str">
        <f>TEXT(Table1[[#This Row],[Posting_Date]],"mmm")</f>
        <v>Mar</v>
      </c>
      <c r="D568" t="s">
        <v>1372</v>
      </c>
      <c r="E568" t="s">
        <v>1767</v>
      </c>
      <c r="F568" t="s">
        <v>1373</v>
      </c>
      <c r="G568" t="s">
        <v>16</v>
      </c>
      <c r="H568" t="s">
        <v>49</v>
      </c>
      <c r="I568"/>
      <c r="J568" t="s">
        <v>18</v>
      </c>
      <c r="K568">
        <v>3193.13</v>
      </c>
    </row>
    <row r="569" spans="1:11" x14ac:dyDescent="0.15">
      <c r="A569">
        <v>7832183</v>
      </c>
      <c r="B569">
        <f>YEAR(Table1[[#This Row],[Posting_Date]])</f>
        <v>2020</v>
      </c>
      <c r="C569" t="str">
        <f>TEXT(Table1[[#This Row],[Posting_Date]],"mmm")</f>
        <v>Mar</v>
      </c>
      <c r="D569" t="s">
        <v>1503</v>
      </c>
      <c r="E569" t="s">
        <v>1623</v>
      </c>
      <c r="F569" t="s">
        <v>1504</v>
      </c>
      <c r="G569" t="s">
        <v>26</v>
      </c>
      <c r="H569" t="s">
        <v>12</v>
      </c>
      <c r="I569" t="s">
        <v>17</v>
      </c>
      <c r="J569" t="s">
        <v>27</v>
      </c>
      <c r="K569">
        <v>4186.62</v>
      </c>
    </row>
    <row r="570" spans="1:11" x14ac:dyDescent="0.15">
      <c r="A570">
        <v>28047</v>
      </c>
      <c r="B570">
        <f>YEAR(Table1[[#This Row],[Posting_Date]])</f>
        <v>2020</v>
      </c>
      <c r="C570" t="str">
        <f>TEXT(Table1[[#This Row],[Posting_Date]],"mmm")</f>
        <v>Mar</v>
      </c>
      <c r="D570" t="s">
        <v>70</v>
      </c>
      <c r="E570" t="s">
        <v>1618</v>
      </c>
      <c r="F570" t="s">
        <v>310</v>
      </c>
      <c r="G570" t="s">
        <v>21</v>
      </c>
      <c r="H570" t="s">
        <v>49</v>
      </c>
      <c r="I570"/>
      <c r="J570" t="s">
        <v>31</v>
      </c>
      <c r="K570">
        <v>2454.85</v>
      </c>
    </row>
    <row r="571" spans="1:11" x14ac:dyDescent="0.15">
      <c r="A571">
        <v>91491971</v>
      </c>
      <c r="B571">
        <f>YEAR(Table1[[#This Row],[Posting_Date]])</f>
        <v>2020</v>
      </c>
      <c r="C571" t="str">
        <f>TEXT(Table1[[#This Row],[Posting_Date]],"mmm")</f>
        <v>Mar</v>
      </c>
      <c r="D571" t="s">
        <v>70</v>
      </c>
      <c r="E571" t="s">
        <v>1662</v>
      </c>
      <c r="F571" t="s">
        <v>71</v>
      </c>
      <c r="G571" t="s">
        <v>10</v>
      </c>
      <c r="H571" t="s">
        <v>23</v>
      </c>
      <c r="I571"/>
      <c r="J571" t="s">
        <v>13</v>
      </c>
      <c r="K571">
        <v>840.55</v>
      </c>
    </row>
    <row r="572" spans="1:11" x14ac:dyDescent="0.15">
      <c r="A572">
        <v>97641780</v>
      </c>
      <c r="B572">
        <f>YEAR(Table1[[#This Row],[Posting_Date]])</f>
        <v>2020</v>
      </c>
      <c r="C572" t="str">
        <f>TEXT(Table1[[#This Row],[Posting_Date]],"mmm")</f>
        <v>Mar</v>
      </c>
      <c r="D572" t="s">
        <v>736</v>
      </c>
      <c r="E572" t="s">
        <v>1611</v>
      </c>
      <c r="F572" t="s">
        <v>1441</v>
      </c>
      <c r="G572" t="s">
        <v>83</v>
      </c>
      <c r="H572" t="s">
        <v>12</v>
      </c>
      <c r="I572" t="s">
        <v>11</v>
      </c>
      <c r="J572" t="s">
        <v>84</v>
      </c>
      <c r="K572">
        <v>1394.05</v>
      </c>
    </row>
    <row r="573" spans="1:11" x14ac:dyDescent="0.15">
      <c r="A573">
        <v>28027191</v>
      </c>
      <c r="B573">
        <f>YEAR(Table1[[#This Row],[Posting_Date]])</f>
        <v>2020</v>
      </c>
      <c r="C573" t="str">
        <f>TEXT(Table1[[#This Row],[Posting_Date]],"mmm")</f>
        <v>Mar</v>
      </c>
      <c r="D573" t="s">
        <v>736</v>
      </c>
      <c r="E573" t="s">
        <v>1618</v>
      </c>
      <c r="F573" t="s">
        <v>737</v>
      </c>
      <c r="G573" t="s">
        <v>10</v>
      </c>
      <c r="H573" t="s">
        <v>49</v>
      </c>
      <c r="I573"/>
      <c r="J573" t="s">
        <v>13</v>
      </c>
      <c r="K573">
        <v>1226.93</v>
      </c>
    </row>
    <row r="574" spans="1:11" x14ac:dyDescent="0.15">
      <c r="A574">
        <v>11429077</v>
      </c>
      <c r="B574">
        <f>YEAR(Table1[[#This Row],[Posting_Date]])</f>
        <v>2020</v>
      </c>
      <c r="C574" t="str">
        <f>TEXT(Table1[[#This Row],[Posting_Date]],"mmm")</f>
        <v>Mar</v>
      </c>
      <c r="D574" t="s">
        <v>492</v>
      </c>
      <c r="E574" t="s">
        <v>1767</v>
      </c>
      <c r="F574" t="s">
        <v>493</v>
      </c>
      <c r="G574" t="s">
        <v>10</v>
      </c>
      <c r="H574" t="s">
        <v>49</v>
      </c>
      <c r="I574"/>
      <c r="J574" t="s">
        <v>13</v>
      </c>
      <c r="K574">
        <v>3399.61</v>
      </c>
    </row>
    <row r="575" spans="1:11" x14ac:dyDescent="0.15">
      <c r="A575">
        <v>32685195</v>
      </c>
      <c r="B575">
        <f>YEAR(Table1[[#This Row],[Posting_Date]])</f>
        <v>2020</v>
      </c>
      <c r="C575" t="str">
        <f>TEXT(Table1[[#This Row],[Posting_Date]],"mmm")</f>
        <v>Mar</v>
      </c>
      <c r="D575" t="s">
        <v>361</v>
      </c>
      <c r="E575" t="s">
        <v>1662</v>
      </c>
      <c r="F575" t="s">
        <v>362</v>
      </c>
      <c r="G575" t="s">
        <v>21</v>
      </c>
      <c r="H575" t="s">
        <v>23</v>
      </c>
      <c r="I575"/>
      <c r="J575" t="s">
        <v>31</v>
      </c>
      <c r="K575">
        <v>959.99</v>
      </c>
    </row>
    <row r="576" spans="1:11" x14ac:dyDescent="0.15">
      <c r="A576">
        <v>46475117</v>
      </c>
      <c r="B576">
        <f>YEAR(Table1[[#This Row],[Posting_Date]])</f>
        <v>2020</v>
      </c>
      <c r="C576" t="str">
        <f>TEXT(Table1[[#This Row],[Posting_Date]],"mmm")</f>
        <v>Mar</v>
      </c>
      <c r="D576" t="s">
        <v>826</v>
      </c>
      <c r="E576" t="s">
        <v>1766</v>
      </c>
      <c r="F576" t="s">
        <v>827</v>
      </c>
      <c r="G576" t="s">
        <v>21</v>
      </c>
      <c r="H576" t="s">
        <v>12</v>
      </c>
      <c r="I576" t="s">
        <v>22</v>
      </c>
      <c r="J576" t="s">
        <v>31</v>
      </c>
      <c r="K576">
        <v>1890.43</v>
      </c>
    </row>
    <row r="577" spans="1:11" x14ac:dyDescent="0.15">
      <c r="A577">
        <v>21134829</v>
      </c>
      <c r="B577">
        <f>YEAR(Table1[[#This Row],[Posting_Date]])</f>
        <v>2020</v>
      </c>
      <c r="C577" t="str">
        <f>TEXT(Table1[[#This Row],[Posting_Date]],"mmm")</f>
        <v>Mar</v>
      </c>
      <c r="D577" t="s">
        <v>838</v>
      </c>
      <c r="E577" t="s">
        <v>1618</v>
      </c>
      <c r="F577" t="s">
        <v>839</v>
      </c>
      <c r="G577" t="s">
        <v>10</v>
      </c>
      <c r="H577" t="s">
        <v>12</v>
      </c>
      <c r="I577" t="s">
        <v>17</v>
      </c>
      <c r="J577" t="s">
        <v>13</v>
      </c>
      <c r="K577">
        <v>2396.63</v>
      </c>
    </row>
    <row r="578" spans="1:11" x14ac:dyDescent="0.15">
      <c r="A578">
        <v>97117705</v>
      </c>
      <c r="B578">
        <f>YEAR(Table1[[#This Row],[Posting_Date]])</f>
        <v>2020</v>
      </c>
      <c r="C578" t="str">
        <f>TEXT(Table1[[#This Row],[Posting_Date]],"mmm")</f>
        <v>Mar</v>
      </c>
      <c r="D578" t="s">
        <v>838</v>
      </c>
      <c r="E578" t="s">
        <v>1662</v>
      </c>
      <c r="F578" t="s">
        <v>1031</v>
      </c>
      <c r="G578" t="s">
        <v>10</v>
      </c>
      <c r="H578" t="s">
        <v>23</v>
      </c>
      <c r="I578"/>
      <c r="J578" t="s">
        <v>13</v>
      </c>
      <c r="K578">
        <v>324.20999999999998</v>
      </c>
    </row>
    <row r="579" spans="1:11" x14ac:dyDescent="0.15">
      <c r="A579">
        <v>6906322</v>
      </c>
      <c r="B579">
        <f>YEAR(Table1[[#This Row],[Posting_Date]])</f>
        <v>2020</v>
      </c>
      <c r="C579" t="str">
        <f>TEXT(Table1[[#This Row],[Posting_Date]],"mmm")</f>
        <v>Mar</v>
      </c>
      <c r="D579" t="s">
        <v>1205</v>
      </c>
      <c r="E579" t="s">
        <v>1766</v>
      </c>
      <c r="F579" t="s">
        <v>1303</v>
      </c>
      <c r="G579" t="s">
        <v>21</v>
      </c>
      <c r="H579" t="s">
        <v>49</v>
      </c>
      <c r="I579"/>
      <c r="J579" t="s">
        <v>31</v>
      </c>
      <c r="K579">
        <v>210.57</v>
      </c>
    </row>
    <row r="580" spans="1:11" x14ac:dyDescent="0.15">
      <c r="A580">
        <v>45256176</v>
      </c>
      <c r="B580">
        <f>YEAR(Table1[[#This Row],[Posting_Date]])</f>
        <v>2020</v>
      </c>
      <c r="C580" t="str">
        <f>TEXT(Table1[[#This Row],[Posting_Date]],"mmm")</f>
        <v>Mar</v>
      </c>
      <c r="D580" t="s">
        <v>1205</v>
      </c>
      <c r="E580" t="s">
        <v>1621</v>
      </c>
      <c r="F580" t="s">
        <v>1206</v>
      </c>
      <c r="G580" t="s">
        <v>21</v>
      </c>
      <c r="H580" t="s">
        <v>49</v>
      </c>
      <c r="I580"/>
      <c r="J580" t="s">
        <v>31</v>
      </c>
      <c r="K580">
        <v>3093.09</v>
      </c>
    </row>
    <row r="581" spans="1:11" x14ac:dyDescent="0.15">
      <c r="A581">
        <v>19444043</v>
      </c>
      <c r="B581">
        <f>YEAR(Table1[[#This Row],[Posting_Date]])</f>
        <v>2020</v>
      </c>
      <c r="C581" t="str">
        <f>TEXT(Table1[[#This Row],[Posting_Date]],"mmm")</f>
        <v>Mar</v>
      </c>
      <c r="D581" t="s">
        <v>1293</v>
      </c>
      <c r="E581" t="s">
        <v>1662</v>
      </c>
      <c r="F581" t="s">
        <v>1294</v>
      </c>
      <c r="G581" t="s">
        <v>10</v>
      </c>
      <c r="H581" t="s">
        <v>23</v>
      </c>
      <c r="I581"/>
      <c r="J581" t="s">
        <v>13</v>
      </c>
      <c r="K581">
        <v>343.7</v>
      </c>
    </row>
    <row r="582" spans="1:11" x14ac:dyDescent="0.15">
      <c r="A582">
        <v>11317178</v>
      </c>
      <c r="B582">
        <f>YEAR(Table1[[#This Row],[Posting_Date]])</f>
        <v>2020</v>
      </c>
      <c r="C582" t="str">
        <f>TEXT(Table1[[#This Row],[Posting_Date]],"mmm")</f>
        <v>Mar</v>
      </c>
      <c r="D582" t="s">
        <v>488</v>
      </c>
      <c r="E582" t="s">
        <v>1618</v>
      </c>
      <c r="F582" t="s">
        <v>489</v>
      </c>
      <c r="G582" t="s">
        <v>10</v>
      </c>
      <c r="H582" t="s">
        <v>49</v>
      </c>
      <c r="I582"/>
      <c r="J582" t="s">
        <v>13</v>
      </c>
      <c r="K582">
        <v>1027.08</v>
      </c>
    </row>
    <row r="583" spans="1:11" x14ac:dyDescent="0.15">
      <c r="A583">
        <v>59575410</v>
      </c>
      <c r="B583">
        <f>YEAR(Table1[[#This Row],[Posting_Date]])</f>
        <v>2020</v>
      </c>
      <c r="C583" t="str">
        <f>TEXT(Table1[[#This Row],[Posting_Date]],"mmm")</f>
        <v>Mar</v>
      </c>
      <c r="D583" t="s">
        <v>488</v>
      </c>
      <c r="E583" t="s">
        <v>1635</v>
      </c>
      <c r="F583" t="s">
        <v>1259</v>
      </c>
      <c r="G583" t="s">
        <v>62</v>
      </c>
      <c r="H583" t="s">
        <v>49</v>
      </c>
      <c r="I583"/>
      <c r="J583" t="s">
        <v>63</v>
      </c>
      <c r="K583">
        <v>179.59</v>
      </c>
    </row>
    <row r="584" spans="1:11" x14ac:dyDescent="0.15">
      <c r="A584">
        <v>52672072</v>
      </c>
      <c r="B584">
        <f>YEAR(Table1[[#This Row],[Posting_Date]])</f>
        <v>2020</v>
      </c>
      <c r="C584" t="str">
        <f>TEXT(Table1[[#This Row],[Posting_Date]],"mmm")</f>
        <v>Mar</v>
      </c>
      <c r="D584" t="s">
        <v>533</v>
      </c>
      <c r="E584" t="s">
        <v>1766</v>
      </c>
      <c r="F584" t="s">
        <v>534</v>
      </c>
      <c r="G584" t="s">
        <v>62</v>
      </c>
      <c r="H584" t="s">
        <v>12</v>
      </c>
      <c r="I584" t="s">
        <v>11</v>
      </c>
      <c r="J584" t="s">
        <v>63</v>
      </c>
      <c r="K584">
        <v>1765.85</v>
      </c>
    </row>
    <row r="585" spans="1:11" x14ac:dyDescent="0.15">
      <c r="A585">
        <v>11037711</v>
      </c>
      <c r="B585">
        <f>YEAR(Table1[[#This Row],[Posting_Date]])</f>
        <v>2020</v>
      </c>
      <c r="C585" t="str">
        <f>TEXT(Table1[[#This Row],[Posting_Date]],"mmm")</f>
        <v>Mar</v>
      </c>
      <c r="D585" t="s">
        <v>533</v>
      </c>
      <c r="E585" t="s">
        <v>1621</v>
      </c>
      <c r="F585" t="s">
        <v>744</v>
      </c>
      <c r="G585" t="s">
        <v>44</v>
      </c>
      <c r="H585" t="s">
        <v>12</v>
      </c>
      <c r="I585" t="s">
        <v>34</v>
      </c>
      <c r="J585" t="s">
        <v>18</v>
      </c>
      <c r="K585">
        <v>3979.74</v>
      </c>
    </row>
    <row r="586" spans="1:11" x14ac:dyDescent="0.15">
      <c r="A586">
        <v>50224114</v>
      </c>
      <c r="B586">
        <f>YEAR(Table1[[#This Row],[Posting_Date]])</f>
        <v>2020</v>
      </c>
      <c r="C586" t="str">
        <f>TEXT(Table1[[#This Row],[Posting_Date]],"mmm")</f>
        <v>Mar</v>
      </c>
      <c r="D586" t="s">
        <v>1089</v>
      </c>
      <c r="E586" t="s">
        <v>1662</v>
      </c>
      <c r="F586" t="s">
        <v>1090</v>
      </c>
      <c r="G586" t="s">
        <v>21</v>
      </c>
      <c r="H586" t="s">
        <v>23</v>
      </c>
      <c r="I586"/>
      <c r="J586" t="s">
        <v>31</v>
      </c>
      <c r="K586">
        <v>392.89</v>
      </c>
    </row>
    <row r="587" spans="1:11" x14ac:dyDescent="0.15">
      <c r="A587">
        <v>69104015</v>
      </c>
      <c r="B587">
        <f>YEAR(Table1[[#This Row],[Posting_Date]])</f>
        <v>2020</v>
      </c>
      <c r="C587" t="str">
        <f>TEXT(Table1[[#This Row],[Posting_Date]],"mmm")</f>
        <v>Mar</v>
      </c>
      <c r="D587" t="s">
        <v>850</v>
      </c>
      <c r="E587" t="s">
        <v>1611</v>
      </c>
      <c r="F587" t="s">
        <v>851</v>
      </c>
      <c r="G587" t="s">
        <v>26</v>
      </c>
      <c r="H587" t="s">
        <v>49</v>
      </c>
      <c r="I587"/>
      <c r="J587" t="s">
        <v>27</v>
      </c>
      <c r="K587">
        <v>271.49</v>
      </c>
    </row>
    <row r="588" spans="1:11" x14ac:dyDescent="0.15">
      <c r="A588">
        <v>45602401</v>
      </c>
      <c r="B588">
        <f>YEAR(Table1[[#This Row],[Posting_Date]])</f>
        <v>2020</v>
      </c>
      <c r="C588" t="str">
        <f>TEXT(Table1[[#This Row],[Posting_Date]],"mmm")</f>
        <v>Mar</v>
      </c>
      <c r="D588" t="s">
        <v>529</v>
      </c>
      <c r="E588" t="s">
        <v>1605</v>
      </c>
      <c r="F588" t="s">
        <v>530</v>
      </c>
      <c r="G588" t="s">
        <v>30</v>
      </c>
      <c r="H588" t="s">
        <v>49</v>
      </c>
      <c r="I588"/>
      <c r="J588" t="s">
        <v>31</v>
      </c>
      <c r="K588">
        <v>32.51</v>
      </c>
    </row>
    <row r="589" spans="1:11" x14ac:dyDescent="0.15">
      <c r="A589">
        <v>68103804</v>
      </c>
      <c r="B589">
        <f>YEAR(Table1[[#This Row],[Posting_Date]])</f>
        <v>2020</v>
      </c>
      <c r="C589" t="str">
        <f>TEXT(Table1[[#This Row],[Posting_Date]],"mmm")</f>
        <v>Mar</v>
      </c>
      <c r="D589" t="s">
        <v>529</v>
      </c>
      <c r="E589" t="s">
        <v>1621</v>
      </c>
      <c r="F589" t="s">
        <v>908</v>
      </c>
      <c r="G589" t="s">
        <v>10</v>
      </c>
      <c r="H589" t="s">
        <v>49</v>
      </c>
      <c r="I589"/>
      <c r="J589" t="s">
        <v>13</v>
      </c>
      <c r="K589">
        <v>1027.07</v>
      </c>
    </row>
    <row r="590" spans="1:11" x14ac:dyDescent="0.15">
      <c r="A590">
        <v>63070908</v>
      </c>
      <c r="B590">
        <f>YEAR(Table1[[#This Row],[Posting_Date]])</f>
        <v>2020</v>
      </c>
      <c r="C590" t="str">
        <f>TEXT(Table1[[#This Row],[Posting_Date]],"mmm")</f>
        <v>Mar</v>
      </c>
      <c r="D590" t="s">
        <v>529</v>
      </c>
      <c r="E590" t="s">
        <v>1766</v>
      </c>
      <c r="F590" t="s">
        <v>883</v>
      </c>
      <c r="G590" t="s">
        <v>44</v>
      </c>
      <c r="H590" t="s">
        <v>49</v>
      </c>
      <c r="I590"/>
      <c r="J590" t="s">
        <v>18</v>
      </c>
      <c r="K590">
        <v>194.1</v>
      </c>
    </row>
    <row r="591" spans="1:11" x14ac:dyDescent="0.15">
      <c r="A591">
        <v>30233518</v>
      </c>
      <c r="B591">
        <f>YEAR(Table1[[#This Row],[Posting_Date]])</f>
        <v>2020</v>
      </c>
      <c r="C591" t="str">
        <f>TEXT(Table1[[#This Row],[Posting_Date]],"mmm")</f>
        <v>Mar</v>
      </c>
      <c r="D591" t="s">
        <v>529</v>
      </c>
      <c r="E591" t="s">
        <v>1662</v>
      </c>
      <c r="F591" t="s">
        <v>1584</v>
      </c>
      <c r="G591" t="s">
        <v>26</v>
      </c>
      <c r="H591" t="s">
        <v>23</v>
      </c>
      <c r="I591"/>
      <c r="J591" t="s">
        <v>27</v>
      </c>
      <c r="K591">
        <v>780.84</v>
      </c>
    </row>
    <row r="592" spans="1:11" x14ac:dyDescent="0.15">
      <c r="A592">
        <v>37944614</v>
      </c>
      <c r="B592">
        <f>YEAR(Table1[[#This Row],[Posting_Date]])</f>
        <v>2020</v>
      </c>
      <c r="C592" t="str">
        <f>TEXT(Table1[[#This Row],[Posting_Date]],"mmm")</f>
        <v>Mar</v>
      </c>
      <c r="D592" t="s">
        <v>529</v>
      </c>
      <c r="E592" t="s">
        <v>1775</v>
      </c>
      <c r="F592" t="s">
        <v>1463</v>
      </c>
      <c r="G592" t="s">
        <v>83</v>
      </c>
      <c r="H592" t="s">
        <v>1765</v>
      </c>
      <c r="I592"/>
      <c r="J592" t="s">
        <v>84</v>
      </c>
      <c r="K592">
        <v>114.48</v>
      </c>
    </row>
    <row r="593" spans="1:11" x14ac:dyDescent="0.15">
      <c r="A593">
        <v>75549790</v>
      </c>
      <c r="B593">
        <f>YEAR(Table1[[#This Row],[Posting_Date]])</f>
        <v>2020</v>
      </c>
      <c r="C593" t="str">
        <f>TEXT(Table1[[#This Row],[Posting_Date]],"mmm")</f>
        <v>Mar</v>
      </c>
      <c r="D593" t="s">
        <v>68</v>
      </c>
      <c r="E593" t="s">
        <v>1616</v>
      </c>
      <c r="F593" t="s">
        <v>477</v>
      </c>
      <c r="G593" t="s">
        <v>83</v>
      </c>
      <c r="H593" t="s">
        <v>49</v>
      </c>
      <c r="I593"/>
      <c r="J593" t="s">
        <v>84</v>
      </c>
      <c r="K593">
        <v>183.22</v>
      </c>
    </row>
    <row r="594" spans="1:11" x14ac:dyDescent="0.15">
      <c r="A594">
        <v>51871345</v>
      </c>
      <c r="B594">
        <f>YEAR(Table1[[#This Row],[Posting_Date]])</f>
        <v>2020</v>
      </c>
      <c r="C594" t="str">
        <f>TEXT(Table1[[#This Row],[Posting_Date]],"mmm")</f>
        <v>Mar</v>
      </c>
      <c r="D594" t="s">
        <v>68</v>
      </c>
      <c r="E594" t="s">
        <v>1662</v>
      </c>
      <c r="F594" t="s">
        <v>69</v>
      </c>
      <c r="G594" t="s">
        <v>16</v>
      </c>
      <c r="H594" t="s">
        <v>23</v>
      </c>
      <c r="I594"/>
      <c r="J594" t="s">
        <v>18</v>
      </c>
      <c r="K594">
        <v>1199.8599999999999</v>
      </c>
    </row>
    <row r="595" spans="1:11" x14ac:dyDescent="0.15">
      <c r="A595">
        <v>43662493</v>
      </c>
      <c r="B595">
        <f>YEAR(Table1[[#This Row],[Posting_Date]])</f>
        <v>2020</v>
      </c>
      <c r="C595" t="str">
        <f>TEXT(Table1[[#This Row],[Posting_Date]],"mmm")</f>
        <v>Mar</v>
      </c>
      <c r="D595" t="s">
        <v>1073</v>
      </c>
      <c r="E595" t="s">
        <v>1767</v>
      </c>
      <c r="F595" t="s">
        <v>1074</v>
      </c>
      <c r="G595" t="s">
        <v>83</v>
      </c>
      <c r="H595" t="s">
        <v>49</v>
      </c>
      <c r="I595"/>
      <c r="J595" t="s">
        <v>84</v>
      </c>
      <c r="K595">
        <v>2704.77</v>
      </c>
    </row>
    <row r="596" spans="1:11" x14ac:dyDescent="0.15">
      <c r="A596">
        <v>54003645</v>
      </c>
      <c r="B596">
        <f>YEAR(Table1[[#This Row],[Posting_Date]])</f>
        <v>2020</v>
      </c>
      <c r="C596" t="str">
        <f>TEXT(Table1[[#This Row],[Posting_Date]],"mmm")</f>
        <v>Mar</v>
      </c>
      <c r="D596" t="s">
        <v>972</v>
      </c>
      <c r="E596" t="s">
        <v>1611</v>
      </c>
      <c r="F596" t="s">
        <v>973</v>
      </c>
      <c r="G596" t="s">
        <v>83</v>
      </c>
      <c r="H596" t="s">
        <v>12</v>
      </c>
      <c r="I596" t="s">
        <v>11</v>
      </c>
      <c r="J596" t="s">
        <v>84</v>
      </c>
      <c r="K596">
        <v>2684.52</v>
      </c>
    </row>
    <row r="597" spans="1:11" x14ac:dyDescent="0.15">
      <c r="A597">
        <v>96205162</v>
      </c>
      <c r="B597">
        <f>YEAR(Table1[[#This Row],[Posting_Date]])</f>
        <v>2020</v>
      </c>
      <c r="C597" t="str">
        <f>TEXT(Table1[[#This Row],[Posting_Date]],"mmm")</f>
        <v>Mar</v>
      </c>
      <c r="D597" t="s">
        <v>972</v>
      </c>
      <c r="E597" t="s">
        <v>1766</v>
      </c>
      <c r="F597" t="s">
        <v>1079</v>
      </c>
      <c r="G597" t="s">
        <v>26</v>
      </c>
      <c r="H597" t="s">
        <v>49</v>
      </c>
      <c r="I597"/>
      <c r="J597" t="s">
        <v>27</v>
      </c>
      <c r="K597">
        <v>236.73</v>
      </c>
    </row>
    <row r="598" spans="1:11" x14ac:dyDescent="0.15">
      <c r="A598">
        <v>4849439</v>
      </c>
      <c r="B598">
        <f>YEAR(Table1[[#This Row],[Posting_Date]])</f>
        <v>2020</v>
      </c>
      <c r="C598" t="str">
        <f>TEXT(Table1[[#This Row],[Posting_Date]],"mmm")</f>
        <v>Mar</v>
      </c>
      <c r="D598" t="s">
        <v>972</v>
      </c>
      <c r="E598" t="s">
        <v>1767</v>
      </c>
      <c r="F598" t="s">
        <v>1454</v>
      </c>
      <c r="G598" t="s">
        <v>26</v>
      </c>
      <c r="H598" t="s">
        <v>49</v>
      </c>
      <c r="I598"/>
      <c r="J598" t="s">
        <v>27</v>
      </c>
      <c r="K598">
        <v>131.56</v>
      </c>
    </row>
    <row r="599" spans="1:11" x14ac:dyDescent="0.15">
      <c r="A599">
        <v>12340483</v>
      </c>
      <c r="B599">
        <f>YEAR(Table1[[#This Row],[Posting_Date]])</f>
        <v>2020</v>
      </c>
      <c r="C599" t="str">
        <f>TEXT(Table1[[#This Row],[Posting_Date]],"mmm")</f>
        <v>Mar</v>
      </c>
      <c r="D599" t="s">
        <v>879</v>
      </c>
      <c r="E599" t="s">
        <v>1766</v>
      </c>
      <c r="F599" t="s">
        <v>881</v>
      </c>
      <c r="G599" t="s">
        <v>16</v>
      </c>
      <c r="H599" t="s">
        <v>49</v>
      </c>
      <c r="I599"/>
      <c r="J599" t="s">
        <v>18</v>
      </c>
      <c r="K599">
        <v>37.72</v>
      </c>
    </row>
    <row r="600" spans="1:11" x14ac:dyDescent="0.15">
      <c r="A600">
        <v>24256676</v>
      </c>
      <c r="B600">
        <f>YEAR(Table1[[#This Row],[Posting_Date]])</f>
        <v>2020</v>
      </c>
      <c r="C600" t="str">
        <f>TEXT(Table1[[#This Row],[Posting_Date]],"mmm")</f>
        <v>Mar</v>
      </c>
      <c r="D600" t="s">
        <v>879</v>
      </c>
      <c r="E600" t="s">
        <v>1621</v>
      </c>
      <c r="F600" t="s">
        <v>880</v>
      </c>
      <c r="G600" t="s">
        <v>26</v>
      </c>
      <c r="H600" t="s">
        <v>49</v>
      </c>
      <c r="I600"/>
      <c r="J600" t="s">
        <v>27</v>
      </c>
      <c r="K600">
        <v>1153.24</v>
      </c>
    </row>
    <row r="601" spans="1:11" x14ac:dyDescent="0.15">
      <c r="A601">
        <v>56959742</v>
      </c>
      <c r="B601">
        <f>YEAR(Table1[[#This Row],[Posting_Date]])</f>
        <v>2020</v>
      </c>
      <c r="C601" t="str">
        <f>TEXT(Table1[[#This Row],[Posting_Date]],"mmm")</f>
        <v>Mar</v>
      </c>
      <c r="D601" t="s">
        <v>101</v>
      </c>
      <c r="E601" t="s">
        <v>1767</v>
      </c>
      <c r="F601" t="s">
        <v>151</v>
      </c>
      <c r="G601" t="s">
        <v>10</v>
      </c>
      <c r="H601" t="s">
        <v>12</v>
      </c>
      <c r="I601" t="s">
        <v>11</v>
      </c>
      <c r="J601" t="s">
        <v>13</v>
      </c>
      <c r="K601">
        <v>4312.25</v>
      </c>
    </row>
    <row r="602" spans="1:11" x14ac:dyDescent="0.15">
      <c r="A602">
        <v>35622052</v>
      </c>
      <c r="B602">
        <f>YEAR(Table1[[#This Row],[Posting_Date]])</f>
        <v>2020</v>
      </c>
      <c r="C602" t="str">
        <f>TEXT(Table1[[#This Row],[Posting_Date]],"mmm")</f>
        <v>Mar</v>
      </c>
      <c r="D602" t="s">
        <v>101</v>
      </c>
      <c r="E602" t="s">
        <v>1767</v>
      </c>
      <c r="F602" t="s">
        <v>1180</v>
      </c>
      <c r="G602" t="s">
        <v>44</v>
      </c>
      <c r="H602" t="s">
        <v>49</v>
      </c>
      <c r="I602"/>
      <c r="J602" t="s">
        <v>18</v>
      </c>
      <c r="K602">
        <v>4639.41</v>
      </c>
    </row>
    <row r="603" spans="1:11" x14ac:dyDescent="0.15">
      <c r="A603">
        <v>34956636</v>
      </c>
      <c r="B603">
        <f>YEAR(Table1[[#This Row],[Posting_Date]])</f>
        <v>2020</v>
      </c>
      <c r="C603" t="str">
        <f>TEXT(Table1[[#This Row],[Posting_Date]],"mmm")</f>
        <v>Mar</v>
      </c>
      <c r="D603" t="s">
        <v>101</v>
      </c>
      <c r="E603" t="s">
        <v>1621</v>
      </c>
      <c r="F603" t="s">
        <v>1063</v>
      </c>
      <c r="G603" t="s">
        <v>62</v>
      </c>
      <c r="H603" t="s">
        <v>49</v>
      </c>
      <c r="I603"/>
      <c r="J603" t="s">
        <v>63</v>
      </c>
      <c r="K603">
        <v>1586.85</v>
      </c>
    </row>
    <row r="604" spans="1:11" x14ac:dyDescent="0.15">
      <c r="A604">
        <v>69961018</v>
      </c>
      <c r="B604">
        <f>YEAR(Table1[[#This Row],[Posting_Date]])</f>
        <v>2020</v>
      </c>
      <c r="C604" t="str">
        <f>TEXT(Table1[[#This Row],[Posting_Date]],"mmm")</f>
        <v>Mar</v>
      </c>
      <c r="D604" t="s">
        <v>101</v>
      </c>
      <c r="E604" t="s">
        <v>1662</v>
      </c>
      <c r="F604" t="s">
        <v>102</v>
      </c>
      <c r="G604" t="s">
        <v>10</v>
      </c>
      <c r="H604" t="s">
        <v>23</v>
      </c>
      <c r="I604"/>
      <c r="J604" t="s">
        <v>13</v>
      </c>
      <c r="K604">
        <v>1067.47</v>
      </c>
    </row>
    <row r="605" spans="1:11" x14ac:dyDescent="0.15">
      <c r="A605">
        <v>54093987</v>
      </c>
      <c r="B605">
        <f>YEAR(Table1[[#This Row],[Posting_Date]])</f>
        <v>2020</v>
      </c>
      <c r="C605" t="str">
        <f>TEXT(Table1[[#This Row],[Posting_Date]],"mmm")</f>
        <v>Apr</v>
      </c>
      <c r="D605" t="s">
        <v>353</v>
      </c>
      <c r="E605" t="s">
        <v>1614</v>
      </c>
      <c r="F605" t="s">
        <v>354</v>
      </c>
      <c r="G605" t="s">
        <v>83</v>
      </c>
      <c r="H605" t="s">
        <v>49</v>
      </c>
      <c r="I605"/>
      <c r="J605" t="s">
        <v>84</v>
      </c>
      <c r="K605">
        <v>53.22</v>
      </c>
    </row>
    <row r="606" spans="1:11" x14ac:dyDescent="0.15">
      <c r="A606">
        <v>84597280</v>
      </c>
      <c r="B606">
        <f>YEAR(Table1[[#This Row],[Posting_Date]])</f>
        <v>2020</v>
      </c>
      <c r="C606" t="str">
        <f>TEXT(Table1[[#This Row],[Posting_Date]],"mmm")</f>
        <v>Apr</v>
      </c>
      <c r="D606" t="s">
        <v>353</v>
      </c>
      <c r="E606" t="s">
        <v>1662</v>
      </c>
      <c r="F606" t="s">
        <v>771</v>
      </c>
      <c r="G606" t="s">
        <v>44</v>
      </c>
      <c r="H606" t="s">
        <v>23</v>
      </c>
      <c r="I606"/>
      <c r="J606" t="s">
        <v>18</v>
      </c>
      <c r="K606">
        <v>748.24</v>
      </c>
    </row>
    <row r="607" spans="1:11" x14ac:dyDescent="0.15">
      <c r="A607">
        <v>45457471</v>
      </c>
      <c r="B607">
        <f>YEAR(Table1[[#This Row],[Posting_Date]])</f>
        <v>2020</v>
      </c>
      <c r="C607" t="str">
        <f>TEXT(Table1[[#This Row],[Posting_Date]],"mmm")</f>
        <v>Apr</v>
      </c>
      <c r="D607" t="s">
        <v>353</v>
      </c>
      <c r="E607" t="s">
        <v>1776</v>
      </c>
      <c r="F607" t="s">
        <v>1226</v>
      </c>
      <c r="G607" t="s">
        <v>26</v>
      </c>
      <c r="H607" t="s">
        <v>1765</v>
      </c>
      <c r="I607"/>
      <c r="J607" t="s">
        <v>27</v>
      </c>
      <c r="K607">
        <v>635.16</v>
      </c>
    </row>
    <row r="608" spans="1:11" x14ac:dyDescent="0.15">
      <c r="A608">
        <v>15209170</v>
      </c>
      <c r="B608">
        <f>YEAR(Table1[[#This Row],[Posting_Date]])</f>
        <v>2020</v>
      </c>
      <c r="C608" t="str">
        <f>TEXT(Table1[[#This Row],[Posting_Date]],"mmm")</f>
        <v>Apr</v>
      </c>
      <c r="D608" t="s">
        <v>496</v>
      </c>
      <c r="E608" t="s">
        <v>1611</v>
      </c>
      <c r="F608" t="s">
        <v>705</v>
      </c>
      <c r="G608" t="s">
        <v>21</v>
      </c>
      <c r="H608" t="s">
        <v>12</v>
      </c>
      <c r="I608" t="s">
        <v>34</v>
      </c>
      <c r="J608" t="s">
        <v>31</v>
      </c>
      <c r="K608">
        <v>2580.79</v>
      </c>
    </row>
    <row r="609" spans="1:11" x14ac:dyDescent="0.15">
      <c r="A609">
        <v>98775062</v>
      </c>
      <c r="B609">
        <f>YEAR(Table1[[#This Row],[Posting_Date]])</f>
        <v>2020</v>
      </c>
      <c r="C609" t="str">
        <f>TEXT(Table1[[#This Row],[Posting_Date]],"mmm")</f>
        <v>Apr</v>
      </c>
      <c r="D609" t="s">
        <v>496</v>
      </c>
      <c r="E609" t="s">
        <v>1767</v>
      </c>
      <c r="F609" t="s">
        <v>497</v>
      </c>
      <c r="G609" t="s">
        <v>30</v>
      </c>
      <c r="H609" t="s">
        <v>49</v>
      </c>
      <c r="I609"/>
      <c r="J609" t="s">
        <v>31</v>
      </c>
      <c r="K609">
        <v>153.52000000000001</v>
      </c>
    </row>
    <row r="610" spans="1:11" x14ac:dyDescent="0.15">
      <c r="A610">
        <v>82536421</v>
      </c>
      <c r="B610">
        <f>YEAR(Table1[[#This Row],[Posting_Date]])</f>
        <v>2020</v>
      </c>
      <c r="C610" t="str">
        <f>TEXT(Table1[[#This Row],[Posting_Date]],"mmm")</f>
        <v>Apr</v>
      </c>
      <c r="D610" t="s">
        <v>1111</v>
      </c>
      <c r="E610" t="s">
        <v>1650</v>
      </c>
      <c r="F610" t="s">
        <v>1237</v>
      </c>
      <c r="G610" t="s">
        <v>44</v>
      </c>
      <c r="H610" t="s">
        <v>49</v>
      </c>
      <c r="I610"/>
      <c r="J610" t="s">
        <v>18</v>
      </c>
      <c r="K610">
        <v>153.56</v>
      </c>
    </row>
    <row r="611" spans="1:11" x14ac:dyDescent="0.15">
      <c r="A611">
        <v>38571184</v>
      </c>
      <c r="B611">
        <f>YEAR(Table1[[#This Row],[Posting_Date]])</f>
        <v>2020</v>
      </c>
      <c r="C611" t="str">
        <f>TEXT(Table1[[#This Row],[Posting_Date]],"mmm")</f>
        <v>Apr</v>
      </c>
      <c r="D611" t="s">
        <v>1111</v>
      </c>
      <c r="E611" t="s">
        <v>1662</v>
      </c>
      <c r="F611" t="s">
        <v>1112</v>
      </c>
      <c r="G611" t="s">
        <v>44</v>
      </c>
      <c r="H611" t="s">
        <v>23</v>
      </c>
      <c r="I611"/>
      <c r="J611" t="s">
        <v>18</v>
      </c>
      <c r="K611">
        <v>898.16</v>
      </c>
    </row>
    <row r="612" spans="1:11" x14ac:dyDescent="0.15">
      <c r="A612">
        <v>50972926</v>
      </c>
      <c r="B612">
        <f>YEAR(Table1[[#This Row],[Posting_Date]])</f>
        <v>2020</v>
      </c>
      <c r="C612" t="str">
        <f>TEXT(Table1[[#This Row],[Posting_Date]],"mmm")</f>
        <v>Apr</v>
      </c>
      <c r="D612" t="s">
        <v>546</v>
      </c>
      <c r="E612" t="s">
        <v>1766</v>
      </c>
      <c r="F612" t="s">
        <v>965</v>
      </c>
      <c r="G612" t="s">
        <v>26</v>
      </c>
      <c r="H612" t="s">
        <v>12</v>
      </c>
      <c r="I612" t="s">
        <v>11</v>
      </c>
      <c r="J612" t="s">
        <v>27</v>
      </c>
      <c r="K612">
        <v>2513.33</v>
      </c>
    </row>
    <row r="613" spans="1:11" x14ac:dyDescent="0.15">
      <c r="A613">
        <v>49673693</v>
      </c>
      <c r="B613">
        <f>YEAR(Table1[[#This Row],[Posting_Date]])</f>
        <v>2020</v>
      </c>
      <c r="C613" t="str">
        <f>TEXT(Table1[[#This Row],[Posting_Date]],"mmm")</f>
        <v>Apr</v>
      </c>
      <c r="D613" t="s">
        <v>546</v>
      </c>
      <c r="E613" t="s">
        <v>1767</v>
      </c>
      <c r="F613" t="s">
        <v>1573</v>
      </c>
      <c r="G613" t="s">
        <v>10</v>
      </c>
      <c r="H613" t="s">
        <v>12</v>
      </c>
      <c r="I613" t="s">
        <v>34</v>
      </c>
      <c r="J613" t="s">
        <v>13</v>
      </c>
      <c r="K613">
        <v>4044.2</v>
      </c>
    </row>
    <row r="614" spans="1:11" x14ac:dyDescent="0.15">
      <c r="A614">
        <v>70555340</v>
      </c>
      <c r="B614">
        <f>YEAR(Table1[[#This Row],[Posting_Date]])</f>
        <v>2020</v>
      </c>
      <c r="C614" t="str">
        <f>TEXT(Table1[[#This Row],[Posting_Date]],"mmm")</f>
        <v>Apr</v>
      </c>
      <c r="D614" t="s">
        <v>546</v>
      </c>
      <c r="E614" t="s">
        <v>1611</v>
      </c>
      <c r="F614" t="s">
        <v>761</v>
      </c>
      <c r="G614" t="s">
        <v>16</v>
      </c>
      <c r="H614" t="s">
        <v>49</v>
      </c>
      <c r="I614"/>
      <c r="J614" t="s">
        <v>18</v>
      </c>
      <c r="K614">
        <v>144.38</v>
      </c>
    </row>
    <row r="615" spans="1:11" x14ac:dyDescent="0.15">
      <c r="A615">
        <v>14663216</v>
      </c>
      <c r="B615">
        <f>YEAR(Table1[[#This Row],[Posting_Date]])</f>
        <v>2020</v>
      </c>
      <c r="C615" t="str">
        <f>TEXT(Table1[[#This Row],[Posting_Date]],"mmm")</f>
        <v>Apr</v>
      </c>
      <c r="D615" t="s">
        <v>546</v>
      </c>
      <c r="E615" t="s">
        <v>1618</v>
      </c>
      <c r="F615" t="s">
        <v>547</v>
      </c>
      <c r="G615" t="s">
        <v>21</v>
      </c>
      <c r="H615" t="s">
        <v>49</v>
      </c>
      <c r="I615"/>
      <c r="J615" t="s">
        <v>31</v>
      </c>
      <c r="K615">
        <v>1593.09</v>
      </c>
    </row>
    <row r="616" spans="1:11" x14ac:dyDescent="0.15">
      <c r="A616">
        <v>67260385</v>
      </c>
      <c r="B616">
        <f>YEAR(Table1[[#This Row],[Posting_Date]])</f>
        <v>2020</v>
      </c>
      <c r="C616" t="str">
        <f>TEXT(Table1[[#This Row],[Posting_Date]],"mmm")</f>
        <v>Apr</v>
      </c>
      <c r="D616" t="s">
        <v>546</v>
      </c>
      <c r="E616" t="s">
        <v>1767</v>
      </c>
      <c r="F616" t="s">
        <v>1068</v>
      </c>
      <c r="G616" t="s">
        <v>26</v>
      </c>
      <c r="H616" t="s">
        <v>49</v>
      </c>
      <c r="I616"/>
      <c r="J616" t="s">
        <v>27</v>
      </c>
      <c r="K616">
        <v>1297.08</v>
      </c>
    </row>
    <row r="617" spans="1:11" x14ac:dyDescent="0.15">
      <c r="A617">
        <v>63472317</v>
      </c>
      <c r="B617">
        <f>YEAR(Table1[[#This Row],[Posting_Date]])</f>
        <v>2020</v>
      </c>
      <c r="C617" t="str">
        <f>TEXT(Table1[[#This Row],[Posting_Date]],"mmm")</f>
        <v>Apr</v>
      </c>
      <c r="D617" t="s">
        <v>490</v>
      </c>
      <c r="E617" t="s">
        <v>1618</v>
      </c>
      <c r="F617" t="s">
        <v>510</v>
      </c>
      <c r="G617" t="s">
        <v>62</v>
      </c>
      <c r="H617" t="s">
        <v>12</v>
      </c>
      <c r="I617" t="s">
        <v>17</v>
      </c>
      <c r="J617" t="s">
        <v>63</v>
      </c>
      <c r="K617">
        <v>4581.3500000000004</v>
      </c>
    </row>
    <row r="618" spans="1:11" x14ac:dyDescent="0.15">
      <c r="A618">
        <v>24892379</v>
      </c>
      <c r="B618">
        <f>YEAR(Table1[[#This Row],[Posting_Date]])</f>
        <v>2020</v>
      </c>
      <c r="C618" t="str">
        <f>TEXT(Table1[[#This Row],[Posting_Date]],"mmm")</f>
        <v>Apr</v>
      </c>
      <c r="D618" t="s">
        <v>490</v>
      </c>
      <c r="E618" t="s">
        <v>1621</v>
      </c>
      <c r="F618" t="s">
        <v>491</v>
      </c>
      <c r="G618" t="s">
        <v>62</v>
      </c>
      <c r="H618" t="s">
        <v>12</v>
      </c>
      <c r="I618" t="s">
        <v>11</v>
      </c>
      <c r="J618" t="s">
        <v>63</v>
      </c>
      <c r="K618">
        <v>4313.92</v>
      </c>
    </row>
    <row r="619" spans="1:11" x14ac:dyDescent="0.15">
      <c r="A619">
        <v>6856408</v>
      </c>
      <c r="B619">
        <f>YEAR(Table1[[#This Row],[Posting_Date]])</f>
        <v>2020</v>
      </c>
      <c r="C619" t="str">
        <f>TEXT(Table1[[#This Row],[Posting_Date]],"mmm")</f>
        <v>Apr</v>
      </c>
      <c r="D619" t="s">
        <v>1487</v>
      </c>
      <c r="E619" t="s">
        <v>1618</v>
      </c>
      <c r="F619" t="s">
        <v>1488</v>
      </c>
      <c r="G619" t="s">
        <v>26</v>
      </c>
      <c r="H619" t="s">
        <v>49</v>
      </c>
      <c r="I619"/>
      <c r="J619" t="s">
        <v>27</v>
      </c>
      <c r="K619">
        <v>524.9</v>
      </c>
    </row>
    <row r="620" spans="1:11" x14ac:dyDescent="0.15">
      <c r="A620">
        <v>71271873</v>
      </c>
      <c r="B620">
        <f>YEAR(Table1[[#This Row],[Posting_Date]])</f>
        <v>2020</v>
      </c>
      <c r="C620" t="str">
        <f>TEXT(Table1[[#This Row],[Posting_Date]],"mmm")</f>
        <v>Apr</v>
      </c>
      <c r="D620" t="s">
        <v>445</v>
      </c>
      <c r="E620" t="s">
        <v>1618</v>
      </c>
      <c r="F620" t="s">
        <v>446</v>
      </c>
      <c r="G620" t="s">
        <v>44</v>
      </c>
      <c r="H620" t="s">
        <v>49</v>
      </c>
      <c r="I620"/>
      <c r="J620" t="s">
        <v>18</v>
      </c>
      <c r="K620">
        <v>1538.49</v>
      </c>
    </row>
    <row r="621" spans="1:11" x14ac:dyDescent="0.15">
      <c r="A621">
        <v>61566784</v>
      </c>
      <c r="B621">
        <f>YEAR(Table1[[#This Row],[Posting_Date]])</f>
        <v>2020</v>
      </c>
      <c r="C621" t="str">
        <f>TEXT(Table1[[#This Row],[Posting_Date]],"mmm")</f>
        <v>Apr</v>
      </c>
      <c r="D621" t="s">
        <v>445</v>
      </c>
      <c r="E621" t="s">
        <v>1646</v>
      </c>
      <c r="F621" t="s">
        <v>878</v>
      </c>
      <c r="G621" t="s">
        <v>44</v>
      </c>
      <c r="H621" t="s">
        <v>49</v>
      </c>
      <c r="I621"/>
      <c r="J621" t="s">
        <v>18</v>
      </c>
      <c r="K621">
        <v>24.46</v>
      </c>
    </row>
    <row r="622" spans="1:11" x14ac:dyDescent="0.15">
      <c r="A622">
        <v>64494034</v>
      </c>
      <c r="B622">
        <f>YEAR(Table1[[#This Row],[Posting_Date]])</f>
        <v>2020</v>
      </c>
      <c r="C622" t="str">
        <f>TEXT(Table1[[#This Row],[Posting_Date]],"mmm")</f>
        <v>Apr</v>
      </c>
      <c r="D622" t="s">
        <v>445</v>
      </c>
      <c r="E622" t="s">
        <v>1767</v>
      </c>
      <c r="F622" t="s">
        <v>589</v>
      </c>
      <c r="G622" t="s">
        <v>44</v>
      </c>
      <c r="H622" t="s">
        <v>49</v>
      </c>
      <c r="I622"/>
      <c r="J622" t="s">
        <v>18</v>
      </c>
      <c r="K622">
        <v>130.47999999999999</v>
      </c>
    </row>
    <row r="623" spans="1:11" x14ac:dyDescent="0.15">
      <c r="A623">
        <v>60370195</v>
      </c>
      <c r="B623">
        <f>YEAR(Table1[[#This Row],[Posting_Date]])</f>
        <v>2020</v>
      </c>
      <c r="C623" t="str">
        <f>TEXT(Table1[[#This Row],[Posting_Date]],"mmm")</f>
        <v>Apr</v>
      </c>
      <c r="D623" t="s">
        <v>450</v>
      </c>
      <c r="E623" t="s">
        <v>1614</v>
      </c>
      <c r="F623" t="s">
        <v>451</v>
      </c>
      <c r="G623" t="s">
        <v>26</v>
      </c>
      <c r="H623" t="s">
        <v>49</v>
      </c>
      <c r="I623"/>
      <c r="J623" t="s">
        <v>27</v>
      </c>
      <c r="K623">
        <v>211.54</v>
      </c>
    </row>
    <row r="624" spans="1:11" x14ac:dyDescent="0.15">
      <c r="A624">
        <v>78939165</v>
      </c>
      <c r="B624">
        <f>YEAR(Table1[[#This Row],[Posting_Date]])</f>
        <v>2020</v>
      </c>
      <c r="C624" t="str">
        <f>TEXT(Table1[[#This Row],[Posting_Date]],"mmm")</f>
        <v>Apr</v>
      </c>
      <c r="D624" t="s">
        <v>389</v>
      </c>
      <c r="E624" t="s">
        <v>1662</v>
      </c>
      <c r="F624" t="s">
        <v>390</v>
      </c>
      <c r="G624" t="s">
        <v>10</v>
      </c>
      <c r="H624" t="s">
        <v>23</v>
      </c>
      <c r="I624"/>
      <c r="J624" t="s">
        <v>13</v>
      </c>
      <c r="K624">
        <v>848.12</v>
      </c>
    </row>
    <row r="625" spans="1:11" x14ac:dyDescent="0.15">
      <c r="A625">
        <v>44621387</v>
      </c>
      <c r="B625">
        <f>YEAR(Table1[[#This Row],[Posting_Date]])</f>
        <v>2020</v>
      </c>
      <c r="C625" t="str">
        <f>TEXT(Table1[[#This Row],[Posting_Date]],"mmm")</f>
        <v>Apr</v>
      </c>
      <c r="D625" t="s">
        <v>790</v>
      </c>
      <c r="E625" t="s">
        <v>1767</v>
      </c>
      <c r="F625" t="s">
        <v>1194</v>
      </c>
      <c r="G625" t="s">
        <v>10</v>
      </c>
      <c r="H625" t="s">
        <v>49</v>
      </c>
      <c r="I625"/>
      <c r="J625" t="s">
        <v>13</v>
      </c>
      <c r="K625">
        <v>34.840000000000003</v>
      </c>
    </row>
    <row r="626" spans="1:11" x14ac:dyDescent="0.15">
      <c r="A626">
        <v>64460176</v>
      </c>
      <c r="B626">
        <f>YEAR(Table1[[#This Row],[Posting_Date]])</f>
        <v>2020</v>
      </c>
      <c r="C626" t="str">
        <f>TEXT(Table1[[#This Row],[Posting_Date]],"mmm")</f>
        <v>Apr</v>
      </c>
      <c r="D626" t="s">
        <v>790</v>
      </c>
      <c r="E626" t="s">
        <v>1662</v>
      </c>
      <c r="F626" t="s">
        <v>791</v>
      </c>
      <c r="G626" t="s">
        <v>44</v>
      </c>
      <c r="H626" t="s">
        <v>23</v>
      </c>
      <c r="I626"/>
      <c r="J626" t="s">
        <v>18</v>
      </c>
      <c r="K626">
        <v>400.18</v>
      </c>
    </row>
    <row r="627" spans="1:11" x14ac:dyDescent="0.15">
      <c r="A627">
        <v>72015128</v>
      </c>
      <c r="B627">
        <f>YEAR(Table1[[#This Row],[Posting_Date]])</f>
        <v>2020</v>
      </c>
      <c r="C627" t="str">
        <f>TEXT(Table1[[#This Row],[Posting_Date]],"mmm")</f>
        <v>Apr</v>
      </c>
      <c r="D627" t="s">
        <v>229</v>
      </c>
      <c r="E627" t="s">
        <v>1621</v>
      </c>
      <c r="F627" t="s">
        <v>230</v>
      </c>
      <c r="G627" t="s">
        <v>26</v>
      </c>
      <c r="H627" t="s">
        <v>49</v>
      </c>
      <c r="I627"/>
      <c r="J627" t="s">
        <v>27</v>
      </c>
      <c r="K627">
        <v>3416.49</v>
      </c>
    </row>
    <row r="628" spans="1:11" x14ac:dyDescent="0.15">
      <c r="A628">
        <v>24826751</v>
      </c>
      <c r="B628">
        <f>YEAR(Table1[[#This Row],[Posting_Date]])</f>
        <v>2020</v>
      </c>
      <c r="C628" t="str">
        <f>TEXT(Table1[[#This Row],[Posting_Date]],"mmm")</f>
        <v>Apr</v>
      </c>
      <c r="D628" t="s">
        <v>392</v>
      </c>
      <c r="E628" t="s">
        <v>1621</v>
      </c>
      <c r="F628" t="s">
        <v>772</v>
      </c>
      <c r="G628" t="s">
        <v>10</v>
      </c>
      <c r="H628" t="s">
        <v>12</v>
      </c>
      <c r="I628" t="s">
        <v>22</v>
      </c>
      <c r="J628" t="s">
        <v>13</v>
      </c>
      <c r="K628">
        <v>216.85</v>
      </c>
    </row>
    <row r="629" spans="1:11" x14ac:dyDescent="0.15">
      <c r="A629">
        <v>15227417</v>
      </c>
      <c r="B629">
        <f>YEAR(Table1[[#This Row],[Posting_Date]])</f>
        <v>2020</v>
      </c>
      <c r="C629" t="str">
        <f>TEXT(Table1[[#This Row],[Posting_Date]],"mmm")</f>
        <v>Apr</v>
      </c>
      <c r="D629" t="s">
        <v>392</v>
      </c>
      <c r="E629" t="s">
        <v>1612</v>
      </c>
      <c r="F629" t="s">
        <v>393</v>
      </c>
      <c r="G629" t="s">
        <v>26</v>
      </c>
      <c r="H629" t="s">
        <v>49</v>
      </c>
      <c r="I629"/>
      <c r="J629" t="s">
        <v>27</v>
      </c>
      <c r="K629">
        <v>24.91</v>
      </c>
    </row>
    <row r="630" spans="1:11" x14ac:dyDescent="0.15">
      <c r="A630">
        <v>94393367</v>
      </c>
      <c r="B630">
        <f>YEAR(Table1[[#This Row],[Posting_Date]])</f>
        <v>2020</v>
      </c>
      <c r="C630" t="str">
        <f>TEXT(Table1[[#This Row],[Posting_Date]],"mmm")</f>
        <v>Apr</v>
      </c>
      <c r="D630" t="s">
        <v>1569</v>
      </c>
      <c r="E630" t="s">
        <v>1766</v>
      </c>
      <c r="F630" t="s">
        <v>1570</v>
      </c>
      <c r="G630" t="s">
        <v>44</v>
      </c>
      <c r="H630" t="s">
        <v>12</v>
      </c>
      <c r="I630" t="s">
        <v>22</v>
      </c>
      <c r="J630" t="s">
        <v>18</v>
      </c>
      <c r="K630">
        <v>2187.89</v>
      </c>
    </row>
    <row r="631" spans="1:11" x14ac:dyDescent="0.15">
      <c r="A631">
        <v>67105843</v>
      </c>
      <c r="B631">
        <f>YEAR(Table1[[#This Row],[Posting_Date]])</f>
        <v>2020</v>
      </c>
      <c r="C631" t="str">
        <f>TEXT(Table1[[#This Row],[Posting_Date]],"mmm")</f>
        <v>Apr</v>
      </c>
      <c r="D631" t="s">
        <v>1426</v>
      </c>
      <c r="E631" t="s">
        <v>1623</v>
      </c>
      <c r="F631" t="s">
        <v>1427</v>
      </c>
      <c r="G631" t="s">
        <v>83</v>
      </c>
      <c r="H631" t="s">
        <v>12</v>
      </c>
      <c r="I631" t="s">
        <v>22</v>
      </c>
      <c r="J631" t="s">
        <v>84</v>
      </c>
      <c r="K631">
        <v>2983.92</v>
      </c>
    </row>
    <row r="632" spans="1:11" x14ac:dyDescent="0.15">
      <c r="A632">
        <v>77214830</v>
      </c>
      <c r="B632">
        <f>YEAR(Table1[[#This Row],[Posting_Date]])</f>
        <v>2020</v>
      </c>
      <c r="C632" t="str">
        <f>TEXT(Table1[[#This Row],[Posting_Date]],"mmm")</f>
        <v>Apr</v>
      </c>
      <c r="D632" t="s">
        <v>308</v>
      </c>
      <c r="E632" t="s">
        <v>1618</v>
      </c>
      <c r="F632" t="s">
        <v>309</v>
      </c>
      <c r="G632" t="s">
        <v>62</v>
      </c>
      <c r="H632" t="s">
        <v>49</v>
      </c>
      <c r="I632"/>
      <c r="J632" t="s">
        <v>63</v>
      </c>
      <c r="K632">
        <v>2902.95</v>
      </c>
    </row>
    <row r="633" spans="1:11" x14ac:dyDescent="0.15">
      <c r="A633">
        <v>90744031</v>
      </c>
      <c r="B633">
        <f>YEAR(Table1[[#This Row],[Posting_Date]])</f>
        <v>2020</v>
      </c>
      <c r="C633" t="str">
        <f>TEXT(Table1[[#This Row],[Posting_Date]],"mmm")</f>
        <v>Apr</v>
      </c>
      <c r="D633" t="s">
        <v>308</v>
      </c>
      <c r="E633" t="s">
        <v>1767</v>
      </c>
      <c r="F633" t="s">
        <v>571</v>
      </c>
      <c r="G633" t="s">
        <v>83</v>
      </c>
      <c r="H633" t="s">
        <v>49</v>
      </c>
      <c r="I633"/>
      <c r="J633" t="s">
        <v>84</v>
      </c>
      <c r="K633">
        <v>79.78</v>
      </c>
    </row>
    <row r="634" spans="1:11" x14ac:dyDescent="0.15">
      <c r="A634">
        <v>59243287</v>
      </c>
      <c r="B634">
        <f>YEAR(Table1[[#This Row],[Posting_Date]])</f>
        <v>2020</v>
      </c>
      <c r="C634" t="str">
        <f>TEXT(Table1[[#This Row],[Posting_Date]],"mmm")</f>
        <v>Apr</v>
      </c>
      <c r="D634" t="s">
        <v>105</v>
      </c>
      <c r="E634" t="s">
        <v>1618</v>
      </c>
      <c r="F634" t="s">
        <v>106</v>
      </c>
      <c r="G634" t="s">
        <v>44</v>
      </c>
      <c r="H634" t="s">
        <v>49</v>
      </c>
      <c r="I634"/>
      <c r="J634" t="s">
        <v>18</v>
      </c>
      <c r="K634">
        <v>1107.52</v>
      </c>
    </row>
    <row r="635" spans="1:11" x14ac:dyDescent="0.15">
      <c r="A635">
        <v>15115612</v>
      </c>
      <c r="B635">
        <f>YEAR(Table1[[#This Row],[Posting_Date]])</f>
        <v>2020</v>
      </c>
      <c r="C635" t="str">
        <f>TEXT(Table1[[#This Row],[Posting_Date]],"mmm")</f>
        <v>Apr</v>
      </c>
      <c r="D635" t="s">
        <v>105</v>
      </c>
      <c r="E635" t="s">
        <v>1766</v>
      </c>
      <c r="F635" t="s">
        <v>1281</v>
      </c>
      <c r="G635" t="s">
        <v>26</v>
      </c>
      <c r="H635" t="s">
        <v>49</v>
      </c>
      <c r="I635"/>
      <c r="J635" t="s">
        <v>27</v>
      </c>
      <c r="K635">
        <v>535.99</v>
      </c>
    </row>
    <row r="636" spans="1:11" x14ac:dyDescent="0.15">
      <c r="A636">
        <v>29085733</v>
      </c>
      <c r="B636">
        <f>YEAR(Table1[[#This Row],[Posting_Date]])</f>
        <v>2020</v>
      </c>
      <c r="C636" t="str">
        <f>TEXT(Table1[[#This Row],[Posting_Date]],"mmm")</f>
        <v>Apr</v>
      </c>
      <c r="D636" t="s">
        <v>768</v>
      </c>
      <c r="E636" t="s">
        <v>1611</v>
      </c>
      <c r="F636" t="s">
        <v>1036</v>
      </c>
      <c r="G636" t="s">
        <v>83</v>
      </c>
      <c r="H636" t="s">
        <v>49</v>
      </c>
      <c r="I636"/>
      <c r="J636" t="s">
        <v>84</v>
      </c>
      <c r="K636">
        <v>213.52</v>
      </c>
    </row>
    <row r="637" spans="1:11" x14ac:dyDescent="0.15">
      <c r="A637">
        <v>53215331</v>
      </c>
      <c r="B637">
        <f>YEAR(Table1[[#This Row],[Posting_Date]])</f>
        <v>2020</v>
      </c>
      <c r="C637" t="str">
        <f>TEXT(Table1[[#This Row],[Posting_Date]],"mmm")</f>
        <v>Apr</v>
      </c>
      <c r="D637" t="s">
        <v>768</v>
      </c>
      <c r="E637" t="s">
        <v>1621</v>
      </c>
      <c r="F637" t="s">
        <v>769</v>
      </c>
      <c r="G637" t="s">
        <v>44</v>
      </c>
      <c r="H637" t="s">
        <v>49</v>
      </c>
      <c r="I637"/>
      <c r="J637" t="s">
        <v>18</v>
      </c>
      <c r="K637">
        <v>4705.76</v>
      </c>
    </row>
    <row r="638" spans="1:11" x14ac:dyDescent="0.15">
      <c r="A638">
        <v>34553893</v>
      </c>
      <c r="B638">
        <f>YEAR(Table1[[#This Row],[Posting_Date]])</f>
        <v>2020</v>
      </c>
      <c r="C638" t="str">
        <f>TEXT(Table1[[#This Row],[Posting_Date]],"mmm")</f>
        <v>Apr</v>
      </c>
      <c r="D638" t="s">
        <v>485</v>
      </c>
      <c r="E638" t="s">
        <v>1598</v>
      </c>
      <c r="F638" t="s">
        <v>770</v>
      </c>
      <c r="G638" t="s">
        <v>62</v>
      </c>
      <c r="H638" t="s">
        <v>49</v>
      </c>
      <c r="I638"/>
      <c r="J638" t="s">
        <v>63</v>
      </c>
      <c r="K638">
        <v>22.06</v>
      </c>
    </row>
    <row r="639" spans="1:11" x14ac:dyDescent="0.15">
      <c r="A639">
        <v>80891970</v>
      </c>
      <c r="B639">
        <f>YEAR(Table1[[#This Row],[Posting_Date]])</f>
        <v>2020</v>
      </c>
      <c r="C639" t="str">
        <f>TEXT(Table1[[#This Row],[Posting_Date]],"mmm")</f>
        <v>Apr</v>
      </c>
      <c r="D639" t="s">
        <v>485</v>
      </c>
      <c r="E639" t="s">
        <v>1618</v>
      </c>
      <c r="F639" t="s">
        <v>486</v>
      </c>
      <c r="G639" t="s">
        <v>16</v>
      </c>
      <c r="H639" t="s">
        <v>49</v>
      </c>
      <c r="I639"/>
      <c r="J639" t="s">
        <v>18</v>
      </c>
      <c r="K639">
        <v>138.66</v>
      </c>
    </row>
    <row r="640" spans="1:11" x14ac:dyDescent="0.15">
      <c r="A640">
        <v>93743971</v>
      </c>
      <c r="B640">
        <f>YEAR(Table1[[#This Row],[Posting_Date]])</f>
        <v>2020</v>
      </c>
      <c r="C640" t="str">
        <f>TEXT(Table1[[#This Row],[Posting_Date]],"mmm")</f>
        <v>Apr</v>
      </c>
      <c r="D640" t="s">
        <v>485</v>
      </c>
      <c r="E640" t="s">
        <v>1766</v>
      </c>
      <c r="F640" t="s">
        <v>733</v>
      </c>
      <c r="G640" t="s">
        <v>10</v>
      </c>
      <c r="H640" t="s">
        <v>49</v>
      </c>
      <c r="I640"/>
      <c r="J640" t="s">
        <v>13</v>
      </c>
      <c r="K640">
        <v>200.98</v>
      </c>
    </row>
    <row r="641" spans="1:11" x14ac:dyDescent="0.15">
      <c r="A641">
        <v>66837542</v>
      </c>
      <c r="B641">
        <f>YEAR(Table1[[#This Row],[Posting_Date]])</f>
        <v>2020</v>
      </c>
      <c r="C641" t="str">
        <f>TEXT(Table1[[#This Row],[Posting_Date]],"mmm")</f>
        <v>Apr</v>
      </c>
      <c r="D641" t="s">
        <v>1181</v>
      </c>
      <c r="E641" t="s">
        <v>1621</v>
      </c>
      <c r="F641" t="s">
        <v>1182</v>
      </c>
      <c r="G641" t="s">
        <v>44</v>
      </c>
      <c r="H641" t="s">
        <v>49</v>
      </c>
      <c r="I641"/>
      <c r="J641" t="s">
        <v>18</v>
      </c>
      <c r="K641">
        <v>1463.07</v>
      </c>
    </row>
    <row r="642" spans="1:11" x14ac:dyDescent="0.15">
      <c r="A642">
        <v>45291048</v>
      </c>
      <c r="B642">
        <f>YEAR(Table1[[#This Row],[Posting_Date]])</f>
        <v>2020</v>
      </c>
      <c r="C642" t="str">
        <f>TEXT(Table1[[#This Row],[Posting_Date]],"mmm")</f>
        <v>Apr</v>
      </c>
      <c r="D642" t="s">
        <v>1181</v>
      </c>
      <c r="E642" t="s">
        <v>1662</v>
      </c>
      <c r="F642" t="s">
        <v>1467</v>
      </c>
      <c r="G642" t="s">
        <v>83</v>
      </c>
      <c r="H642" t="s">
        <v>23</v>
      </c>
      <c r="I642"/>
      <c r="J642" t="s">
        <v>84</v>
      </c>
      <c r="K642">
        <v>255.48</v>
      </c>
    </row>
    <row r="643" spans="1:11" x14ac:dyDescent="0.15">
      <c r="A643">
        <v>12086288</v>
      </c>
      <c r="B643">
        <f>YEAR(Table1[[#This Row],[Posting_Date]])</f>
        <v>2020</v>
      </c>
      <c r="C643" t="str">
        <f>TEXT(Table1[[#This Row],[Posting_Date]],"mmm")</f>
        <v>May</v>
      </c>
      <c r="D643" t="s">
        <v>597</v>
      </c>
      <c r="E643" t="s">
        <v>1611</v>
      </c>
      <c r="F643" t="s">
        <v>599</v>
      </c>
      <c r="G643" t="s">
        <v>16</v>
      </c>
      <c r="H643" t="s">
        <v>12</v>
      </c>
      <c r="I643" t="s">
        <v>17</v>
      </c>
      <c r="J643" t="s">
        <v>18</v>
      </c>
      <c r="K643">
        <v>820.99</v>
      </c>
    </row>
    <row r="644" spans="1:11" x14ac:dyDescent="0.15">
      <c r="A644">
        <v>41596684</v>
      </c>
      <c r="B644">
        <f>YEAR(Table1[[#This Row],[Posting_Date]])</f>
        <v>2020</v>
      </c>
      <c r="C644" t="str">
        <f>TEXT(Table1[[#This Row],[Posting_Date]],"mmm")</f>
        <v>May</v>
      </c>
      <c r="D644" t="s">
        <v>597</v>
      </c>
      <c r="E644" t="s">
        <v>1611</v>
      </c>
      <c r="F644" t="s">
        <v>924</v>
      </c>
      <c r="G644" t="s">
        <v>16</v>
      </c>
      <c r="H644" t="s">
        <v>12</v>
      </c>
      <c r="I644" t="s">
        <v>17</v>
      </c>
      <c r="J644" t="s">
        <v>18</v>
      </c>
      <c r="K644">
        <v>4120.16</v>
      </c>
    </row>
    <row r="645" spans="1:11" x14ac:dyDescent="0.15">
      <c r="A645">
        <v>61796834</v>
      </c>
      <c r="B645">
        <f>YEAR(Table1[[#This Row],[Posting_Date]])</f>
        <v>2020</v>
      </c>
      <c r="C645" t="str">
        <f>TEXT(Table1[[#This Row],[Posting_Date]],"mmm")</f>
        <v>May</v>
      </c>
      <c r="D645" t="s">
        <v>597</v>
      </c>
      <c r="E645" t="s">
        <v>1611</v>
      </c>
      <c r="F645" t="s">
        <v>640</v>
      </c>
      <c r="G645" t="s">
        <v>83</v>
      </c>
      <c r="H645" t="s">
        <v>49</v>
      </c>
      <c r="I645"/>
      <c r="J645" t="s">
        <v>84</v>
      </c>
      <c r="K645">
        <v>466.88</v>
      </c>
    </row>
    <row r="646" spans="1:11" x14ac:dyDescent="0.15">
      <c r="A646">
        <v>6225357</v>
      </c>
      <c r="B646">
        <f>YEAR(Table1[[#This Row],[Posting_Date]])</f>
        <v>2020</v>
      </c>
      <c r="C646" t="str">
        <f>TEXT(Table1[[#This Row],[Posting_Date]],"mmm")</f>
        <v>May</v>
      </c>
      <c r="D646" t="s">
        <v>597</v>
      </c>
      <c r="E646" t="s">
        <v>1767</v>
      </c>
      <c r="F646" t="s">
        <v>598</v>
      </c>
      <c r="G646" t="s">
        <v>83</v>
      </c>
      <c r="H646" t="s">
        <v>49</v>
      </c>
      <c r="I646"/>
      <c r="J646" t="s">
        <v>84</v>
      </c>
      <c r="K646">
        <v>2866.59</v>
      </c>
    </row>
    <row r="647" spans="1:11" x14ac:dyDescent="0.15">
      <c r="A647">
        <v>59260283</v>
      </c>
      <c r="B647">
        <f>YEAR(Table1[[#This Row],[Posting_Date]])</f>
        <v>2020</v>
      </c>
      <c r="C647" t="str">
        <f>TEXT(Table1[[#This Row],[Posting_Date]],"mmm")</f>
        <v>May</v>
      </c>
      <c r="D647" t="s">
        <v>1436</v>
      </c>
      <c r="E647" t="s">
        <v>1622</v>
      </c>
      <c r="F647" t="s">
        <v>1437</v>
      </c>
      <c r="G647" t="s">
        <v>26</v>
      </c>
      <c r="H647" t="s">
        <v>49</v>
      </c>
      <c r="I647"/>
      <c r="J647" t="s">
        <v>27</v>
      </c>
      <c r="K647">
        <v>122.82</v>
      </c>
    </row>
    <row r="648" spans="1:11" x14ac:dyDescent="0.15">
      <c r="A648">
        <v>96601512</v>
      </c>
      <c r="B648">
        <f>YEAR(Table1[[#This Row],[Posting_Date]])</f>
        <v>2020</v>
      </c>
      <c r="C648" t="str">
        <f>TEXT(Table1[[#This Row],[Posting_Date]],"mmm")</f>
        <v>May</v>
      </c>
      <c r="D648" t="s">
        <v>1156</v>
      </c>
      <c r="E648" t="s">
        <v>1766</v>
      </c>
      <c r="F648" t="s">
        <v>1157</v>
      </c>
      <c r="G648" t="s">
        <v>83</v>
      </c>
      <c r="H648" t="s">
        <v>49</v>
      </c>
      <c r="I648"/>
      <c r="J648" t="s">
        <v>84</v>
      </c>
      <c r="K648">
        <v>137.71</v>
      </c>
    </row>
    <row r="649" spans="1:11" x14ac:dyDescent="0.15">
      <c r="A649">
        <v>90844936</v>
      </c>
      <c r="B649">
        <f>YEAR(Table1[[#This Row],[Posting_Date]])</f>
        <v>2020</v>
      </c>
      <c r="C649" t="str">
        <f>TEXT(Table1[[#This Row],[Posting_Date]],"mmm")</f>
        <v>May</v>
      </c>
      <c r="D649" t="s">
        <v>1069</v>
      </c>
      <c r="E649" t="s">
        <v>1618</v>
      </c>
      <c r="F649" t="s">
        <v>1104</v>
      </c>
      <c r="G649" t="s">
        <v>30</v>
      </c>
      <c r="H649" t="s">
        <v>49</v>
      </c>
      <c r="I649"/>
      <c r="J649" t="s">
        <v>31</v>
      </c>
      <c r="K649">
        <v>1276.04</v>
      </c>
    </row>
    <row r="650" spans="1:11" x14ac:dyDescent="0.15">
      <c r="A650">
        <v>39080913</v>
      </c>
      <c r="B650">
        <f>YEAR(Table1[[#This Row],[Posting_Date]])</f>
        <v>2020</v>
      </c>
      <c r="C650" t="str">
        <f>TEXT(Table1[[#This Row],[Posting_Date]],"mmm")</f>
        <v>May</v>
      </c>
      <c r="D650" t="s">
        <v>1069</v>
      </c>
      <c r="E650" t="s">
        <v>1767</v>
      </c>
      <c r="F650" t="s">
        <v>1093</v>
      </c>
      <c r="G650" t="s">
        <v>10</v>
      </c>
      <c r="H650" t="s">
        <v>49</v>
      </c>
      <c r="I650"/>
      <c r="J650" t="s">
        <v>13</v>
      </c>
      <c r="K650">
        <v>4299.91</v>
      </c>
    </row>
    <row r="651" spans="1:11" x14ac:dyDescent="0.15">
      <c r="A651">
        <v>80248286</v>
      </c>
      <c r="B651">
        <f>YEAR(Table1[[#This Row],[Posting_Date]])</f>
        <v>2020</v>
      </c>
      <c r="C651" t="str">
        <f>TEXT(Table1[[#This Row],[Posting_Date]],"mmm")</f>
        <v>May</v>
      </c>
      <c r="D651" t="s">
        <v>1069</v>
      </c>
      <c r="E651" t="s">
        <v>1767</v>
      </c>
      <c r="F651" t="s">
        <v>1070</v>
      </c>
      <c r="G651" t="s">
        <v>10</v>
      </c>
      <c r="H651" t="s">
        <v>49</v>
      </c>
      <c r="I651"/>
      <c r="J651" t="s">
        <v>13</v>
      </c>
      <c r="K651">
        <v>72.150000000000006</v>
      </c>
    </row>
    <row r="652" spans="1:11" x14ac:dyDescent="0.15">
      <c r="A652">
        <v>51697072</v>
      </c>
      <c r="B652">
        <f>YEAR(Table1[[#This Row],[Posting_Date]])</f>
        <v>2020</v>
      </c>
      <c r="C652" t="str">
        <f>TEXT(Table1[[#This Row],[Posting_Date]],"mmm")</f>
        <v>May</v>
      </c>
      <c r="D652" t="s">
        <v>1377</v>
      </c>
      <c r="E652" t="s">
        <v>1621</v>
      </c>
      <c r="F652" t="s">
        <v>1378</v>
      </c>
      <c r="G652" t="s">
        <v>30</v>
      </c>
      <c r="H652" t="s">
        <v>49</v>
      </c>
      <c r="I652"/>
      <c r="J652" t="s">
        <v>31</v>
      </c>
      <c r="K652">
        <v>147.38999999999999</v>
      </c>
    </row>
    <row r="653" spans="1:11" x14ac:dyDescent="0.15">
      <c r="A653">
        <v>98265015</v>
      </c>
      <c r="B653">
        <f>YEAR(Table1[[#This Row],[Posting_Date]])</f>
        <v>2020</v>
      </c>
      <c r="C653" t="str">
        <f>TEXT(Table1[[#This Row],[Posting_Date]],"mmm")</f>
        <v>May</v>
      </c>
      <c r="D653" t="s">
        <v>1279</v>
      </c>
      <c r="E653" t="s">
        <v>1767</v>
      </c>
      <c r="F653" t="s">
        <v>1280</v>
      </c>
      <c r="G653" t="s">
        <v>44</v>
      </c>
      <c r="H653" t="s">
        <v>49</v>
      </c>
      <c r="I653"/>
      <c r="J653" t="s">
        <v>18</v>
      </c>
      <c r="K653">
        <v>146.21</v>
      </c>
    </row>
    <row r="654" spans="1:11" x14ac:dyDescent="0.15">
      <c r="A654">
        <v>80526014</v>
      </c>
      <c r="B654">
        <f>YEAR(Table1[[#This Row],[Posting_Date]])</f>
        <v>2020</v>
      </c>
      <c r="C654" t="str">
        <f>TEXT(Table1[[#This Row],[Posting_Date]],"mmm")</f>
        <v>May</v>
      </c>
      <c r="D654" t="s">
        <v>277</v>
      </c>
      <c r="E654" t="s">
        <v>1621</v>
      </c>
      <c r="F654" t="s">
        <v>1204</v>
      </c>
      <c r="G654" t="s">
        <v>44</v>
      </c>
      <c r="H654" t="s">
        <v>12</v>
      </c>
      <c r="I654" t="s">
        <v>11</v>
      </c>
      <c r="J654" t="s">
        <v>18</v>
      </c>
      <c r="K654">
        <v>4760.22</v>
      </c>
    </row>
    <row r="655" spans="1:11" x14ac:dyDescent="0.15">
      <c r="A655">
        <v>39172553</v>
      </c>
      <c r="B655">
        <f>YEAR(Table1[[#This Row],[Posting_Date]])</f>
        <v>2020</v>
      </c>
      <c r="C655" t="str">
        <f>TEXT(Table1[[#This Row],[Posting_Date]],"mmm")</f>
        <v>May</v>
      </c>
      <c r="D655" t="s">
        <v>277</v>
      </c>
      <c r="E655" t="s">
        <v>1766</v>
      </c>
      <c r="F655" t="s">
        <v>1158</v>
      </c>
      <c r="G655" t="s">
        <v>21</v>
      </c>
      <c r="H655" t="s">
        <v>49</v>
      </c>
      <c r="I655"/>
      <c r="J655" t="s">
        <v>31</v>
      </c>
      <c r="K655">
        <v>169.8</v>
      </c>
    </row>
    <row r="656" spans="1:11" x14ac:dyDescent="0.15">
      <c r="A656">
        <v>42835800</v>
      </c>
      <c r="B656">
        <f>YEAR(Table1[[#This Row],[Posting_Date]])</f>
        <v>2020</v>
      </c>
      <c r="C656" t="str">
        <f>TEXT(Table1[[#This Row],[Posting_Date]],"mmm")</f>
        <v>May</v>
      </c>
      <c r="D656" t="s">
        <v>277</v>
      </c>
      <c r="E656" t="s">
        <v>1627</v>
      </c>
      <c r="F656" t="s">
        <v>278</v>
      </c>
      <c r="G656" t="s">
        <v>21</v>
      </c>
      <c r="H656" t="s">
        <v>49</v>
      </c>
      <c r="I656"/>
      <c r="J656" t="s">
        <v>31</v>
      </c>
      <c r="K656">
        <v>13</v>
      </c>
    </row>
    <row r="657" spans="1:11" x14ac:dyDescent="0.15">
      <c r="A657">
        <v>19330772</v>
      </c>
      <c r="B657">
        <f>YEAR(Table1[[#This Row],[Posting_Date]])</f>
        <v>2020</v>
      </c>
      <c r="C657" t="str">
        <f>TEXT(Table1[[#This Row],[Posting_Date]],"mmm")</f>
        <v>May</v>
      </c>
      <c r="D657" t="s">
        <v>1114</v>
      </c>
      <c r="E657" t="s">
        <v>1766</v>
      </c>
      <c r="F657" t="s">
        <v>1549</v>
      </c>
      <c r="G657" t="s">
        <v>16</v>
      </c>
      <c r="H657" t="s">
        <v>12</v>
      </c>
      <c r="I657" t="s">
        <v>11</v>
      </c>
      <c r="J657" t="s">
        <v>18</v>
      </c>
      <c r="K657">
        <v>3138.55</v>
      </c>
    </row>
    <row r="658" spans="1:11" x14ac:dyDescent="0.15">
      <c r="A658">
        <v>10190766</v>
      </c>
      <c r="B658">
        <f>YEAR(Table1[[#This Row],[Posting_Date]])</f>
        <v>2020</v>
      </c>
      <c r="C658" t="str">
        <f>TEXT(Table1[[#This Row],[Posting_Date]],"mmm")</f>
        <v>May</v>
      </c>
      <c r="D658" t="s">
        <v>1114</v>
      </c>
      <c r="E658" t="s">
        <v>1621</v>
      </c>
      <c r="F658" t="s">
        <v>1115</v>
      </c>
      <c r="G658" t="s">
        <v>16</v>
      </c>
      <c r="H658" t="s">
        <v>12</v>
      </c>
      <c r="I658" t="s">
        <v>34</v>
      </c>
      <c r="J658" t="s">
        <v>18</v>
      </c>
      <c r="K658">
        <v>4329.16</v>
      </c>
    </row>
    <row r="659" spans="1:11" x14ac:dyDescent="0.15">
      <c r="A659">
        <v>32294871</v>
      </c>
      <c r="B659">
        <f>YEAR(Table1[[#This Row],[Posting_Date]])</f>
        <v>2020</v>
      </c>
      <c r="C659" t="str">
        <f>TEXT(Table1[[#This Row],[Posting_Date]],"mmm")</f>
        <v>May</v>
      </c>
      <c r="D659" t="s">
        <v>169</v>
      </c>
      <c r="E659" t="s">
        <v>1618</v>
      </c>
      <c r="F659" t="s">
        <v>716</v>
      </c>
      <c r="G659" t="s">
        <v>30</v>
      </c>
      <c r="H659" t="s">
        <v>49</v>
      </c>
      <c r="I659"/>
      <c r="J659" t="s">
        <v>31</v>
      </c>
      <c r="K659">
        <v>539.04</v>
      </c>
    </row>
    <row r="660" spans="1:11" x14ac:dyDescent="0.15">
      <c r="A660">
        <v>69734927</v>
      </c>
      <c r="B660">
        <f>YEAR(Table1[[#This Row],[Posting_Date]])</f>
        <v>2020</v>
      </c>
      <c r="C660" t="str">
        <f>TEXT(Table1[[#This Row],[Posting_Date]],"mmm")</f>
        <v>May</v>
      </c>
      <c r="D660" t="s">
        <v>169</v>
      </c>
      <c r="E660" t="s">
        <v>1585</v>
      </c>
      <c r="F660" t="s">
        <v>170</v>
      </c>
      <c r="G660" t="s">
        <v>10</v>
      </c>
      <c r="H660" t="s">
        <v>49</v>
      </c>
      <c r="I660"/>
      <c r="J660" t="s">
        <v>13</v>
      </c>
      <c r="K660">
        <v>145.36000000000001</v>
      </c>
    </row>
    <row r="661" spans="1:11" x14ac:dyDescent="0.15">
      <c r="A661">
        <v>77364773</v>
      </c>
      <c r="B661">
        <f>YEAR(Table1[[#This Row],[Posting_Date]])</f>
        <v>2020</v>
      </c>
      <c r="C661" t="str">
        <f>TEXT(Table1[[#This Row],[Posting_Date]],"mmm")</f>
        <v>May</v>
      </c>
      <c r="D661" t="s">
        <v>169</v>
      </c>
      <c r="E661" t="s">
        <v>1662</v>
      </c>
      <c r="F661" t="s">
        <v>1270</v>
      </c>
      <c r="G661" t="s">
        <v>10</v>
      </c>
      <c r="H661" t="s">
        <v>23</v>
      </c>
      <c r="I661"/>
      <c r="J661" t="s">
        <v>13</v>
      </c>
      <c r="K661">
        <v>669.74</v>
      </c>
    </row>
    <row r="662" spans="1:11" x14ac:dyDescent="0.15">
      <c r="A662">
        <v>90778361</v>
      </c>
      <c r="B662">
        <f>YEAR(Table1[[#This Row],[Posting_Date]])</f>
        <v>2020</v>
      </c>
      <c r="C662" t="str">
        <f>TEXT(Table1[[#This Row],[Posting_Date]],"mmm")</f>
        <v>May</v>
      </c>
      <c r="D662" t="s">
        <v>1152</v>
      </c>
      <c r="E662" t="s">
        <v>1611</v>
      </c>
      <c r="F662" t="s">
        <v>1153</v>
      </c>
      <c r="G662" t="s">
        <v>26</v>
      </c>
      <c r="H662" t="s">
        <v>49</v>
      </c>
      <c r="I662"/>
      <c r="J662" t="s">
        <v>27</v>
      </c>
      <c r="K662">
        <v>133.32</v>
      </c>
    </row>
    <row r="663" spans="1:11" x14ac:dyDescent="0.15">
      <c r="A663">
        <v>9367196</v>
      </c>
      <c r="B663">
        <f>YEAR(Table1[[#This Row],[Posting_Date]])</f>
        <v>2020</v>
      </c>
      <c r="C663" t="str">
        <f>TEXT(Table1[[#This Row],[Posting_Date]],"mmm")</f>
        <v>May</v>
      </c>
      <c r="D663" t="s">
        <v>678</v>
      </c>
      <c r="E663" t="s">
        <v>1766</v>
      </c>
      <c r="F663" t="s">
        <v>679</v>
      </c>
      <c r="G663" t="s">
        <v>44</v>
      </c>
      <c r="H663" t="s">
        <v>49</v>
      </c>
      <c r="I663"/>
      <c r="J663" t="s">
        <v>18</v>
      </c>
      <c r="K663">
        <v>410.77</v>
      </c>
    </row>
    <row r="664" spans="1:11" x14ac:dyDescent="0.15">
      <c r="A664">
        <v>85223080</v>
      </c>
      <c r="B664">
        <f>YEAR(Table1[[#This Row],[Posting_Date]])</f>
        <v>2020</v>
      </c>
      <c r="C664" t="str">
        <f>TEXT(Table1[[#This Row],[Posting_Date]],"mmm")</f>
        <v>May</v>
      </c>
      <c r="D664" t="s">
        <v>678</v>
      </c>
      <c r="E664" t="s">
        <v>1777</v>
      </c>
      <c r="F664" t="s">
        <v>1556</v>
      </c>
      <c r="G664" t="s">
        <v>83</v>
      </c>
      <c r="H664" t="s">
        <v>1765</v>
      </c>
      <c r="I664"/>
      <c r="J664" t="s">
        <v>84</v>
      </c>
      <c r="K664">
        <v>233.39</v>
      </c>
    </row>
    <row r="665" spans="1:11" x14ac:dyDescent="0.15">
      <c r="A665">
        <v>68742660</v>
      </c>
      <c r="B665">
        <f>YEAR(Table1[[#This Row],[Posting_Date]])</f>
        <v>2020</v>
      </c>
      <c r="C665" t="str">
        <f>TEXT(Table1[[#This Row],[Posting_Date]],"mmm")</f>
        <v>May</v>
      </c>
      <c r="D665" t="s">
        <v>133</v>
      </c>
      <c r="E665" t="s">
        <v>1766</v>
      </c>
      <c r="F665" t="s">
        <v>134</v>
      </c>
      <c r="G665" t="s">
        <v>62</v>
      </c>
      <c r="H665" t="s">
        <v>12</v>
      </c>
      <c r="I665" t="s">
        <v>22</v>
      </c>
      <c r="J665" t="s">
        <v>63</v>
      </c>
      <c r="K665">
        <v>3613.25</v>
      </c>
    </row>
    <row r="666" spans="1:11" x14ac:dyDescent="0.15">
      <c r="A666">
        <v>56786692</v>
      </c>
      <c r="B666">
        <f>YEAR(Table1[[#This Row],[Posting_Date]])</f>
        <v>2020</v>
      </c>
      <c r="C666" t="str">
        <f>TEXT(Table1[[#This Row],[Posting_Date]],"mmm")</f>
        <v>May</v>
      </c>
      <c r="D666" t="s">
        <v>133</v>
      </c>
      <c r="E666" t="s">
        <v>1767</v>
      </c>
      <c r="F666" t="s">
        <v>864</v>
      </c>
      <c r="G666" t="s">
        <v>62</v>
      </c>
      <c r="H666" t="s">
        <v>49</v>
      </c>
      <c r="I666"/>
      <c r="J666" t="s">
        <v>63</v>
      </c>
      <c r="K666">
        <v>498.49</v>
      </c>
    </row>
    <row r="667" spans="1:11" x14ac:dyDescent="0.15">
      <c r="A667">
        <v>65710334</v>
      </c>
      <c r="B667">
        <f>YEAR(Table1[[#This Row],[Posting_Date]])</f>
        <v>2020</v>
      </c>
      <c r="C667" t="str">
        <f>TEXT(Table1[[#This Row],[Posting_Date]],"mmm")</f>
        <v>May</v>
      </c>
      <c r="D667" t="s">
        <v>553</v>
      </c>
      <c r="E667" t="s">
        <v>1611</v>
      </c>
      <c r="F667" t="s">
        <v>554</v>
      </c>
      <c r="G667" t="s">
        <v>21</v>
      </c>
      <c r="H667" t="s">
        <v>49</v>
      </c>
      <c r="I667"/>
      <c r="J667" t="s">
        <v>31</v>
      </c>
      <c r="K667">
        <v>375.75</v>
      </c>
    </row>
    <row r="668" spans="1:11" x14ac:dyDescent="0.15">
      <c r="A668">
        <v>91060361</v>
      </c>
      <c r="B668">
        <f>YEAR(Table1[[#This Row],[Posting_Date]])</f>
        <v>2020</v>
      </c>
      <c r="C668" t="str">
        <f>TEXT(Table1[[#This Row],[Posting_Date]],"mmm")</f>
        <v>May</v>
      </c>
      <c r="D668" t="s">
        <v>765</v>
      </c>
      <c r="E668" t="s">
        <v>1634</v>
      </c>
      <c r="F668" t="s">
        <v>766</v>
      </c>
      <c r="G668" t="s">
        <v>21</v>
      </c>
      <c r="H668" t="s">
        <v>12</v>
      </c>
      <c r="I668" t="s">
        <v>17</v>
      </c>
      <c r="J668" t="s">
        <v>31</v>
      </c>
      <c r="K668">
        <v>2927.31</v>
      </c>
    </row>
    <row r="669" spans="1:11" x14ac:dyDescent="0.15">
      <c r="A669">
        <v>93598883</v>
      </c>
      <c r="B669">
        <f>YEAR(Table1[[#This Row],[Posting_Date]])</f>
        <v>2020</v>
      </c>
      <c r="C669" t="str">
        <f>TEXT(Table1[[#This Row],[Posting_Date]],"mmm")</f>
        <v>May</v>
      </c>
      <c r="D669" t="s">
        <v>311</v>
      </c>
      <c r="E669" t="s">
        <v>1621</v>
      </c>
      <c r="F669" t="s">
        <v>911</v>
      </c>
      <c r="G669" t="s">
        <v>44</v>
      </c>
      <c r="H669" t="s">
        <v>49</v>
      </c>
      <c r="I669"/>
      <c r="J669" t="s">
        <v>18</v>
      </c>
      <c r="K669">
        <v>72.099999999999994</v>
      </c>
    </row>
    <row r="670" spans="1:11" x14ac:dyDescent="0.15">
      <c r="A670">
        <v>91791078</v>
      </c>
      <c r="B670">
        <f>YEAR(Table1[[#This Row],[Posting_Date]])</f>
        <v>2020</v>
      </c>
      <c r="C670" t="str">
        <f>TEXT(Table1[[#This Row],[Posting_Date]],"mmm")</f>
        <v>May</v>
      </c>
      <c r="D670" t="s">
        <v>311</v>
      </c>
      <c r="E670" t="s">
        <v>1778</v>
      </c>
      <c r="F670" t="s">
        <v>312</v>
      </c>
      <c r="G670" t="s">
        <v>16</v>
      </c>
      <c r="H670" t="s">
        <v>1765</v>
      </c>
      <c r="I670"/>
      <c r="J670" t="s">
        <v>18</v>
      </c>
      <c r="K670">
        <v>401.84</v>
      </c>
    </row>
    <row r="671" spans="1:11" x14ac:dyDescent="0.15">
      <c r="A671">
        <v>67607470</v>
      </c>
      <c r="B671">
        <f>YEAR(Table1[[#This Row],[Posting_Date]])</f>
        <v>2020</v>
      </c>
      <c r="C671" t="str">
        <f>TEXT(Table1[[#This Row],[Posting_Date]],"mmm")</f>
        <v>May</v>
      </c>
      <c r="D671" t="s">
        <v>367</v>
      </c>
      <c r="E671" t="s">
        <v>1621</v>
      </c>
      <c r="F671" t="s">
        <v>368</v>
      </c>
      <c r="G671" t="s">
        <v>44</v>
      </c>
      <c r="H671" t="s">
        <v>12</v>
      </c>
      <c r="I671" t="s">
        <v>11</v>
      </c>
      <c r="J671" t="s">
        <v>18</v>
      </c>
      <c r="K671">
        <v>1733.7</v>
      </c>
    </row>
    <row r="672" spans="1:11" x14ac:dyDescent="0.15">
      <c r="A672">
        <v>8527970</v>
      </c>
      <c r="B672">
        <f>YEAR(Table1[[#This Row],[Posting_Date]])</f>
        <v>2020</v>
      </c>
      <c r="C672" t="str">
        <f>TEXT(Table1[[#This Row],[Posting_Date]],"mmm")</f>
        <v>May</v>
      </c>
      <c r="D672" t="s">
        <v>1375</v>
      </c>
      <c r="E672" t="s">
        <v>1656</v>
      </c>
      <c r="F672" t="s">
        <v>1376</v>
      </c>
      <c r="G672" t="s">
        <v>30</v>
      </c>
      <c r="H672" t="s">
        <v>12</v>
      </c>
      <c r="I672" t="s">
        <v>34</v>
      </c>
      <c r="J672" t="s">
        <v>31</v>
      </c>
      <c r="K672">
        <v>732.68</v>
      </c>
    </row>
    <row r="673" spans="1:11" x14ac:dyDescent="0.15">
      <c r="A673">
        <v>60245353</v>
      </c>
      <c r="B673">
        <f>YEAR(Table1[[#This Row],[Posting_Date]])</f>
        <v>2020</v>
      </c>
      <c r="C673" t="str">
        <f>TEXT(Table1[[#This Row],[Posting_Date]],"mmm")</f>
        <v>May</v>
      </c>
      <c r="D673" t="s">
        <v>397</v>
      </c>
      <c r="E673" t="s">
        <v>1621</v>
      </c>
      <c r="F673" t="s">
        <v>398</v>
      </c>
      <c r="G673" t="s">
        <v>44</v>
      </c>
      <c r="H673" t="s">
        <v>49</v>
      </c>
      <c r="I673"/>
      <c r="J673" t="s">
        <v>18</v>
      </c>
      <c r="K673">
        <v>1047.4000000000001</v>
      </c>
    </row>
    <row r="674" spans="1:11" x14ac:dyDescent="0.15">
      <c r="A674">
        <v>4628343</v>
      </c>
      <c r="B674">
        <f>YEAR(Table1[[#This Row],[Posting_Date]])</f>
        <v>2020</v>
      </c>
      <c r="C674" t="str">
        <f>TEXT(Table1[[#This Row],[Posting_Date]],"mmm")</f>
        <v>May</v>
      </c>
      <c r="D674" t="s">
        <v>633</v>
      </c>
      <c r="E674" t="s">
        <v>1618</v>
      </c>
      <c r="F674" t="s">
        <v>634</v>
      </c>
      <c r="G674" t="s">
        <v>10</v>
      </c>
      <c r="H674" t="s">
        <v>49</v>
      </c>
      <c r="I674"/>
      <c r="J674" t="s">
        <v>13</v>
      </c>
      <c r="K674">
        <v>3489.24</v>
      </c>
    </row>
    <row r="675" spans="1:11" x14ac:dyDescent="0.15">
      <c r="A675">
        <v>10093677</v>
      </c>
      <c r="B675">
        <f>YEAR(Table1[[#This Row],[Posting_Date]])</f>
        <v>2020</v>
      </c>
      <c r="C675" t="str">
        <f>TEXT(Table1[[#This Row],[Posting_Date]],"mmm")</f>
        <v>May</v>
      </c>
      <c r="D675" t="s">
        <v>786</v>
      </c>
      <c r="E675" t="s">
        <v>1621</v>
      </c>
      <c r="F675" t="s">
        <v>787</v>
      </c>
      <c r="G675" t="s">
        <v>10</v>
      </c>
      <c r="H675" t="s">
        <v>49</v>
      </c>
      <c r="I675"/>
      <c r="J675" t="s">
        <v>13</v>
      </c>
      <c r="K675">
        <v>738.02</v>
      </c>
    </row>
    <row r="676" spans="1:11" x14ac:dyDescent="0.15">
      <c r="A676">
        <v>18745463</v>
      </c>
      <c r="B676">
        <f>YEAR(Table1[[#This Row],[Posting_Date]])</f>
        <v>2020</v>
      </c>
      <c r="C676" t="str">
        <f>TEXT(Table1[[#This Row],[Posting_Date]],"mmm")</f>
        <v>May</v>
      </c>
      <c r="D676" t="s">
        <v>591</v>
      </c>
      <c r="E676" t="s">
        <v>1662</v>
      </c>
      <c r="F676" t="s">
        <v>592</v>
      </c>
      <c r="G676" t="s">
        <v>16</v>
      </c>
      <c r="H676" t="s">
        <v>23</v>
      </c>
      <c r="I676"/>
      <c r="J676" t="s">
        <v>18</v>
      </c>
      <c r="K676">
        <v>874.21</v>
      </c>
    </row>
    <row r="677" spans="1:11" x14ac:dyDescent="0.15">
      <c r="A677">
        <v>68830608</v>
      </c>
      <c r="B677">
        <f>YEAR(Table1[[#This Row],[Posting_Date]])</f>
        <v>2020</v>
      </c>
      <c r="C677" t="str">
        <f>TEXT(Table1[[#This Row],[Posting_Date]],"mmm")</f>
        <v>May</v>
      </c>
      <c r="D677" t="s">
        <v>694</v>
      </c>
      <c r="E677" t="s">
        <v>1662</v>
      </c>
      <c r="F677" t="s">
        <v>695</v>
      </c>
      <c r="G677" t="s">
        <v>26</v>
      </c>
      <c r="H677" t="s">
        <v>23</v>
      </c>
      <c r="I677"/>
      <c r="J677" t="s">
        <v>27</v>
      </c>
      <c r="K677">
        <v>650.07000000000005</v>
      </c>
    </row>
    <row r="678" spans="1:11" x14ac:dyDescent="0.15">
      <c r="A678">
        <v>85880626</v>
      </c>
      <c r="B678">
        <f>YEAR(Table1[[#This Row],[Posting_Date]])</f>
        <v>2020</v>
      </c>
      <c r="C678" t="str">
        <f>TEXT(Table1[[#This Row],[Posting_Date]],"mmm")</f>
        <v>May</v>
      </c>
      <c r="D678" t="s">
        <v>708</v>
      </c>
      <c r="E678" t="s">
        <v>1592</v>
      </c>
      <c r="F678" t="s">
        <v>709</v>
      </c>
      <c r="G678" t="s">
        <v>10</v>
      </c>
      <c r="H678" t="s">
        <v>49</v>
      </c>
      <c r="I678"/>
      <c r="J678" t="s">
        <v>13</v>
      </c>
      <c r="K678">
        <v>29.36</v>
      </c>
    </row>
    <row r="679" spans="1:11" x14ac:dyDescent="0.15">
      <c r="A679">
        <v>50156929</v>
      </c>
      <c r="B679">
        <f>YEAR(Table1[[#This Row],[Posting_Date]])</f>
        <v>2020</v>
      </c>
      <c r="C679" t="str">
        <f>TEXT(Table1[[#This Row],[Posting_Date]],"mmm")</f>
        <v>May</v>
      </c>
      <c r="D679" t="s">
        <v>755</v>
      </c>
      <c r="E679" t="s">
        <v>1612</v>
      </c>
      <c r="F679" t="s">
        <v>756</v>
      </c>
      <c r="G679" t="s">
        <v>21</v>
      </c>
      <c r="H679" t="s">
        <v>1765</v>
      </c>
      <c r="I679"/>
      <c r="J679" t="s">
        <v>31</v>
      </c>
      <c r="K679">
        <v>664.11</v>
      </c>
    </row>
    <row r="680" spans="1:11" x14ac:dyDescent="0.15">
      <c r="A680">
        <v>35384931</v>
      </c>
      <c r="B680">
        <f>YEAR(Table1[[#This Row],[Posting_Date]])</f>
        <v>2020</v>
      </c>
      <c r="C680" t="str">
        <f>TEXT(Table1[[#This Row],[Posting_Date]],"mmm")</f>
        <v>Jun</v>
      </c>
      <c r="D680" t="s">
        <v>19</v>
      </c>
      <c r="E680" t="s">
        <v>1662</v>
      </c>
      <c r="F680" t="s">
        <v>20</v>
      </c>
      <c r="G680" t="s">
        <v>21</v>
      </c>
      <c r="H680" t="s">
        <v>23</v>
      </c>
      <c r="I680"/>
      <c r="J680" t="s">
        <v>31</v>
      </c>
      <c r="K680">
        <v>820.77</v>
      </c>
    </row>
    <row r="681" spans="1:11" x14ac:dyDescent="0.15">
      <c r="A681">
        <v>29420878</v>
      </c>
      <c r="B681">
        <f>YEAR(Table1[[#This Row],[Posting_Date]])</f>
        <v>2020</v>
      </c>
      <c r="C681" t="str">
        <f>TEXT(Table1[[#This Row],[Posting_Date]],"mmm")</f>
        <v>Jun</v>
      </c>
      <c r="D681" t="s">
        <v>19</v>
      </c>
      <c r="E681" t="s">
        <v>1662</v>
      </c>
      <c r="F681" t="s">
        <v>898</v>
      </c>
      <c r="G681" t="s">
        <v>16</v>
      </c>
      <c r="H681" t="s">
        <v>23</v>
      </c>
      <c r="I681"/>
      <c r="J681" t="s">
        <v>18</v>
      </c>
      <c r="K681">
        <v>737.75</v>
      </c>
    </row>
    <row r="682" spans="1:11" x14ac:dyDescent="0.15">
      <c r="A682">
        <v>36281168</v>
      </c>
      <c r="B682">
        <f>YEAR(Table1[[#This Row],[Posting_Date]])</f>
        <v>2020</v>
      </c>
      <c r="C682" t="str">
        <f>TEXT(Table1[[#This Row],[Posting_Date]],"mmm")</f>
        <v>Jun</v>
      </c>
      <c r="D682" t="s">
        <v>19</v>
      </c>
      <c r="E682" t="s">
        <v>1662</v>
      </c>
      <c r="F682" t="s">
        <v>193</v>
      </c>
      <c r="G682" t="s">
        <v>26</v>
      </c>
      <c r="H682" t="s">
        <v>23</v>
      </c>
      <c r="I682"/>
      <c r="J682" t="s">
        <v>27</v>
      </c>
      <c r="K682">
        <v>430.72</v>
      </c>
    </row>
    <row r="683" spans="1:11" x14ac:dyDescent="0.15">
      <c r="A683">
        <v>99867405</v>
      </c>
      <c r="B683">
        <f>YEAR(Table1[[#This Row],[Posting_Date]])</f>
        <v>2020</v>
      </c>
      <c r="C683" t="str">
        <f>TEXT(Table1[[#This Row],[Posting_Date]],"mmm")</f>
        <v>Jun</v>
      </c>
      <c r="D683" t="s">
        <v>1003</v>
      </c>
      <c r="E683" t="s">
        <v>1767</v>
      </c>
      <c r="F683" t="s">
        <v>1004</v>
      </c>
      <c r="G683" t="s">
        <v>44</v>
      </c>
      <c r="H683" t="s">
        <v>49</v>
      </c>
      <c r="I683"/>
      <c r="J683" t="s">
        <v>18</v>
      </c>
      <c r="K683">
        <v>102.17</v>
      </c>
    </row>
    <row r="684" spans="1:11" x14ac:dyDescent="0.15">
      <c r="A684">
        <v>60980841</v>
      </c>
      <c r="B684">
        <f>YEAR(Table1[[#This Row],[Posting_Date]])</f>
        <v>2020</v>
      </c>
      <c r="C684" t="str">
        <f>TEXT(Table1[[#This Row],[Posting_Date]],"mmm")</f>
        <v>Jun</v>
      </c>
      <c r="D684" t="s">
        <v>260</v>
      </c>
      <c r="E684" t="s">
        <v>1611</v>
      </c>
      <c r="F684" t="s">
        <v>1062</v>
      </c>
      <c r="G684" t="s">
        <v>30</v>
      </c>
      <c r="H684" t="s">
        <v>12</v>
      </c>
      <c r="I684" t="s">
        <v>34</v>
      </c>
      <c r="J684" t="s">
        <v>31</v>
      </c>
      <c r="K684">
        <v>4753.6000000000004</v>
      </c>
    </row>
    <row r="685" spans="1:11" x14ac:dyDescent="0.15">
      <c r="A685">
        <v>68135367</v>
      </c>
      <c r="B685">
        <f>YEAR(Table1[[#This Row],[Posting_Date]])</f>
        <v>2020</v>
      </c>
      <c r="C685" t="str">
        <f>TEXT(Table1[[#This Row],[Posting_Date]],"mmm")</f>
        <v>Jun</v>
      </c>
      <c r="D685" t="s">
        <v>260</v>
      </c>
      <c r="E685" t="s">
        <v>1611</v>
      </c>
      <c r="F685" t="s">
        <v>614</v>
      </c>
      <c r="G685" t="s">
        <v>26</v>
      </c>
      <c r="H685" t="s">
        <v>49</v>
      </c>
      <c r="I685"/>
      <c r="J685" t="s">
        <v>27</v>
      </c>
      <c r="K685">
        <v>145.69</v>
      </c>
    </row>
    <row r="686" spans="1:11" x14ac:dyDescent="0.15">
      <c r="A686">
        <v>61859851</v>
      </c>
      <c r="B686">
        <f>YEAR(Table1[[#This Row],[Posting_Date]])</f>
        <v>2020</v>
      </c>
      <c r="C686" t="str">
        <f>TEXT(Table1[[#This Row],[Posting_Date]],"mmm")</f>
        <v>Jun</v>
      </c>
      <c r="D686" t="s">
        <v>260</v>
      </c>
      <c r="E686" t="s">
        <v>1621</v>
      </c>
      <c r="F686" t="s">
        <v>261</v>
      </c>
      <c r="G686" t="s">
        <v>83</v>
      </c>
      <c r="H686" t="s">
        <v>49</v>
      </c>
      <c r="I686"/>
      <c r="J686" t="s">
        <v>84</v>
      </c>
      <c r="K686">
        <v>4168.51</v>
      </c>
    </row>
    <row r="687" spans="1:11" x14ac:dyDescent="0.15">
      <c r="A687">
        <v>56848144</v>
      </c>
      <c r="B687">
        <f>YEAR(Table1[[#This Row],[Posting_Date]])</f>
        <v>2020</v>
      </c>
      <c r="C687" t="str">
        <f>TEXT(Table1[[#This Row],[Posting_Date]],"mmm")</f>
        <v>Jun</v>
      </c>
      <c r="D687" t="s">
        <v>260</v>
      </c>
      <c r="E687" t="s">
        <v>1662</v>
      </c>
      <c r="F687" t="s">
        <v>470</v>
      </c>
      <c r="G687" t="s">
        <v>44</v>
      </c>
      <c r="H687" t="s">
        <v>23</v>
      </c>
      <c r="I687"/>
      <c r="J687" t="s">
        <v>18</v>
      </c>
      <c r="K687">
        <v>1178.0899999999999</v>
      </c>
    </row>
    <row r="688" spans="1:11" x14ac:dyDescent="0.15">
      <c r="A688">
        <v>64110115</v>
      </c>
      <c r="B688">
        <f>YEAR(Table1[[#This Row],[Posting_Date]])</f>
        <v>2020</v>
      </c>
      <c r="C688" t="str">
        <f>TEXT(Table1[[#This Row],[Posting_Date]],"mmm")</f>
        <v>Jun</v>
      </c>
      <c r="D688" t="s">
        <v>819</v>
      </c>
      <c r="E688" t="s">
        <v>1611</v>
      </c>
      <c r="F688" t="s">
        <v>820</v>
      </c>
      <c r="G688" t="s">
        <v>44</v>
      </c>
      <c r="H688" t="s">
        <v>12</v>
      </c>
      <c r="I688" t="s">
        <v>17</v>
      </c>
      <c r="J688" t="s">
        <v>18</v>
      </c>
      <c r="K688">
        <v>1763.93</v>
      </c>
    </row>
    <row r="689" spans="1:11" x14ac:dyDescent="0.15">
      <c r="A689">
        <v>30691185</v>
      </c>
      <c r="B689">
        <f>YEAR(Table1[[#This Row],[Posting_Date]])</f>
        <v>2020</v>
      </c>
      <c r="C689" t="str">
        <f>TEXT(Table1[[#This Row],[Posting_Date]],"mmm")</f>
        <v>Jun</v>
      </c>
      <c r="D689" t="s">
        <v>355</v>
      </c>
      <c r="E689" t="s">
        <v>1611</v>
      </c>
      <c r="F689" t="s">
        <v>356</v>
      </c>
      <c r="G689" t="s">
        <v>30</v>
      </c>
      <c r="H689" t="s">
        <v>49</v>
      </c>
      <c r="I689"/>
      <c r="J689" t="s">
        <v>31</v>
      </c>
      <c r="K689">
        <v>94.18</v>
      </c>
    </row>
    <row r="690" spans="1:11" x14ac:dyDescent="0.15">
      <c r="A690">
        <v>74456351</v>
      </c>
      <c r="B690">
        <f>YEAR(Table1[[#This Row],[Posting_Date]])</f>
        <v>2020</v>
      </c>
      <c r="C690" t="str">
        <f>TEXT(Table1[[#This Row],[Posting_Date]],"mmm")</f>
        <v>Jun</v>
      </c>
      <c r="D690" t="s">
        <v>355</v>
      </c>
      <c r="E690" t="s">
        <v>1621</v>
      </c>
      <c r="F690" t="s">
        <v>991</v>
      </c>
      <c r="G690" t="s">
        <v>44</v>
      </c>
      <c r="H690" t="s">
        <v>49</v>
      </c>
      <c r="I690"/>
      <c r="J690" t="s">
        <v>18</v>
      </c>
      <c r="K690">
        <v>193.2</v>
      </c>
    </row>
    <row r="691" spans="1:11" x14ac:dyDescent="0.15">
      <c r="A691">
        <v>98074010</v>
      </c>
      <c r="B691">
        <f>YEAR(Table1[[#This Row],[Posting_Date]])</f>
        <v>2020</v>
      </c>
      <c r="C691" t="str">
        <f>TEXT(Table1[[#This Row],[Posting_Date]],"mmm")</f>
        <v>Jun</v>
      </c>
      <c r="D691" t="s">
        <v>1168</v>
      </c>
      <c r="E691" t="s">
        <v>1766</v>
      </c>
      <c r="F691" t="s">
        <v>1169</v>
      </c>
      <c r="G691" t="s">
        <v>16</v>
      </c>
      <c r="H691" t="s">
        <v>12</v>
      </c>
      <c r="I691" t="s">
        <v>17</v>
      </c>
      <c r="J691" t="s">
        <v>18</v>
      </c>
      <c r="K691">
        <v>3287.29</v>
      </c>
    </row>
    <row r="692" spans="1:11" x14ac:dyDescent="0.15">
      <c r="A692">
        <v>33995911</v>
      </c>
      <c r="B692">
        <f>YEAR(Table1[[#This Row],[Posting_Date]])</f>
        <v>2020</v>
      </c>
      <c r="C692" t="str">
        <f>TEXT(Table1[[#This Row],[Posting_Date]],"mmm")</f>
        <v>Jun</v>
      </c>
      <c r="D692" t="s">
        <v>339</v>
      </c>
      <c r="E692" t="s">
        <v>1629</v>
      </c>
      <c r="F692" t="s">
        <v>340</v>
      </c>
      <c r="G692" t="s">
        <v>21</v>
      </c>
      <c r="H692" t="s">
        <v>12</v>
      </c>
      <c r="I692" t="s">
        <v>11</v>
      </c>
      <c r="J692" t="s">
        <v>31</v>
      </c>
      <c r="K692">
        <v>2162.84</v>
      </c>
    </row>
    <row r="693" spans="1:11" x14ac:dyDescent="0.15">
      <c r="A693">
        <v>2751389</v>
      </c>
      <c r="B693">
        <f>YEAR(Table1[[#This Row],[Posting_Date]])</f>
        <v>2020</v>
      </c>
      <c r="C693" t="str">
        <f>TEXT(Table1[[#This Row],[Posting_Date]],"mmm")</f>
        <v>Jun</v>
      </c>
      <c r="D693" t="s">
        <v>424</v>
      </c>
      <c r="E693" t="s">
        <v>1613</v>
      </c>
      <c r="F693" t="s">
        <v>425</v>
      </c>
      <c r="G693" t="s">
        <v>26</v>
      </c>
      <c r="H693" t="s">
        <v>12</v>
      </c>
      <c r="I693" t="s">
        <v>11</v>
      </c>
      <c r="J693" t="s">
        <v>27</v>
      </c>
      <c r="K693">
        <v>990.35</v>
      </c>
    </row>
    <row r="694" spans="1:11" x14ac:dyDescent="0.15">
      <c r="A694">
        <v>46843084</v>
      </c>
      <c r="B694">
        <f>YEAR(Table1[[#This Row],[Posting_Date]])</f>
        <v>2020</v>
      </c>
      <c r="C694" t="str">
        <f>TEXT(Table1[[#This Row],[Posting_Date]],"mmm")</f>
        <v>Jun</v>
      </c>
      <c r="D694" t="s">
        <v>777</v>
      </c>
      <c r="E694" t="s">
        <v>1618</v>
      </c>
      <c r="F694" t="s">
        <v>1572</v>
      </c>
      <c r="G694" t="s">
        <v>30</v>
      </c>
      <c r="H694" t="s">
        <v>49</v>
      </c>
      <c r="I694"/>
      <c r="J694" t="s">
        <v>31</v>
      </c>
      <c r="K694">
        <v>1981.04</v>
      </c>
    </row>
    <row r="695" spans="1:11" x14ac:dyDescent="0.15">
      <c r="A695">
        <v>65199374</v>
      </c>
      <c r="B695">
        <f>YEAR(Table1[[#This Row],[Posting_Date]])</f>
        <v>2020</v>
      </c>
      <c r="C695" t="str">
        <f>TEXT(Table1[[#This Row],[Posting_Date]],"mmm")</f>
        <v>Jun</v>
      </c>
      <c r="D695" t="s">
        <v>777</v>
      </c>
      <c r="E695" t="s">
        <v>1766</v>
      </c>
      <c r="F695" t="s">
        <v>778</v>
      </c>
      <c r="G695" t="s">
        <v>10</v>
      </c>
      <c r="H695" t="s">
        <v>49</v>
      </c>
      <c r="I695"/>
      <c r="J695" t="s">
        <v>13</v>
      </c>
      <c r="K695">
        <v>105.75</v>
      </c>
    </row>
    <row r="696" spans="1:11" x14ac:dyDescent="0.15">
      <c r="A696">
        <v>40677375</v>
      </c>
      <c r="B696">
        <f>YEAR(Table1[[#This Row],[Posting_Date]])</f>
        <v>2020</v>
      </c>
      <c r="C696" t="str">
        <f>TEXT(Table1[[#This Row],[Posting_Date]],"mmm")</f>
        <v>Jun</v>
      </c>
      <c r="D696" t="s">
        <v>194</v>
      </c>
      <c r="E696" t="s">
        <v>1766</v>
      </c>
      <c r="F696" t="s">
        <v>195</v>
      </c>
      <c r="G696" t="s">
        <v>10</v>
      </c>
      <c r="H696" t="s">
        <v>12</v>
      </c>
      <c r="I696" t="s">
        <v>11</v>
      </c>
      <c r="J696" t="s">
        <v>13</v>
      </c>
      <c r="K696">
        <v>1375.97</v>
      </c>
    </row>
    <row r="697" spans="1:11" x14ac:dyDescent="0.15">
      <c r="A697">
        <v>17404491</v>
      </c>
      <c r="B697">
        <f>YEAR(Table1[[#This Row],[Posting_Date]])</f>
        <v>2020</v>
      </c>
      <c r="C697" t="str">
        <f>TEXT(Table1[[#This Row],[Posting_Date]],"mmm")</f>
        <v>Jun</v>
      </c>
      <c r="D697" t="s">
        <v>194</v>
      </c>
      <c r="E697" t="s">
        <v>1767</v>
      </c>
      <c r="F697" t="s">
        <v>1435</v>
      </c>
      <c r="G697" t="s">
        <v>16</v>
      </c>
      <c r="H697" t="s">
        <v>12</v>
      </c>
      <c r="I697" t="s">
        <v>11</v>
      </c>
      <c r="J697" t="s">
        <v>18</v>
      </c>
      <c r="K697">
        <v>207.94</v>
      </c>
    </row>
    <row r="698" spans="1:11" x14ac:dyDescent="0.15">
      <c r="A698">
        <v>68311285</v>
      </c>
      <c r="B698">
        <f>YEAR(Table1[[#This Row],[Posting_Date]])</f>
        <v>2020</v>
      </c>
      <c r="C698" t="str">
        <f>TEXT(Table1[[#This Row],[Posting_Date]],"mmm")</f>
        <v>Jun</v>
      </c>
      <c r="D698" t="s">
        <v>194</v>
      </c>
      <c r="E698" t="s">
        <v>1655</v>
      </c>
      <c r="F698" t="s">
        <v>1254</v>
      </c>
      <c r="G698" t="s">
        <v>30</v>
      </c>
      <c r="H698" t="s">
        <v>49</v>
      </c>
      <c r="I698"/>
      <c r="J698" t="s">
        <v>31</v>
      </c>
      <c r="K698">
        <v>120.35</v>
      </c>
    </row>
    <row r="699" spans="1:11" x14ac:dyDescent="0.15">
      <c r="A699">
        <v>9673562</v>
      </c>
      <c r="B699">
        <f>YEAR(Table1[[#This Row],[Posting_Date]])</f>
        <v>2020</v>
      </c>
      <c r="C699" t="str">
        <f>TEXT(Table1[[#This Row],[Posting_Date]],"mmm")</f>
        <v>Jun</v>
      </c>
      <c r="D699" t="s">
        <v>194</v>
      </c>
      <c r="E699" t="s">
        <v>1662</v>
      </c>
      <c r="F699" t="s">
        <v>1318</v>
      </c>
      <c r="G699" t="s">
        <v>44</v>
      </c>
      <c r="H699" t="s">
        <v>23</v>
      </c>
      <c r="I699"/>
      <c r="J699" t="s">
        <v>18</v>
      </c>
      <c r="K699">
        <v>212.15</v>
      </c>
    </row>
    <row r="700" spans="1:11" x14ac:dyDescent="0.15">
      <c r="A700">
        <v>43976393</v>
      </c>
      <c r="B700">
        <f>YEAR(Table1[[#This Row],[Posting_Date]])</f>
        <v>2020</v>
      </c>
      <c r="C700" t="str">
        <f>TEXT(Table1[[#This Row],[Posting_Date]],"mmm")</f>
        <v>Jun</v>
      </c>
      <c r="D700" t="s">
        <v>1216</v>
      </c>
      <c r="E700" t="s">
        <v>1662</v>
      </c>
      <c r="F700" t="s">
        <v>1217</v>
      </c>
      <c r="G700" t="s">
        <v>16</v>
      </c>
      <c r="H700" t="s">
        <v>23</v>
      </c>
      <c r="I700"/>
      <c r="J700" t="s">
        <v>18</v>
      </c>
      <c r="K700">
        <v>220.93</v>
      </c>
    </row>
    <row r="701" spans="1:11" x14ac:dyDescent="0.15">
      <c r="A701">
        <v>68673179</v>
      </c>
      <c r="B701">
        <f>YEAR(Table1[[#This Row],[Posting_Date]])</f>
        <v>2020</v>
      </c>
      <c r="C701" t="str">
        <f>TEXT(Table1[[#This Row],[Posting_Date]],"mmm")</f>
        <v>Jun</v>
      </c>
      <c r="D701" t="s">
        <v>654</v>
      </c>
      <c r="E701" t="s">
        <v>1611</v>
      </c>
      <c r="F701" t="s">
        <v>655</v>
      </c>
      <c r="G701" t="s">
        <v>30</v>
      </c>
      <c r="H701" t="s">
        <v>12</v>
      </c>
      <c r="I701" t="s">
        <v>11</v>
      </c>
      <c r="J701" t="s">
        <v>31</v>
      </c>
      <c r="K701">
        <v>510.04</v>
      </c>
    </row>
    <row r="702" spans="1:11" x14ac:dyDescent="0.15">
      <c r="A702">
        <v>15742019</v>
      </c>
      <c r="B702">
        <f>YEAR(Table1[[#This Row],[Posting_Date]])</f>
        <v>2020</v>
      </c>
      <c r="C702" t="str">
        <f>TEXT(Table1[[#This Row],[Posting_Date]],"mmm")</f>
        <v>Jun</v>
      </c>
      <c r="D702" t="s">
        <v>901</v>
      </c>
      <c r="E702" t="s">
        <v>1611</v>
      </c>
      <c r="F702" t="s">
        <v>902</v>
      </c>
      <c r="G702" t="s">
        <v>26</v>
      </c>
      <c r="H702" t="s">
        <v>49</v>
      </c>
      <c r="I702"/>
      <c r="J702" t="s">
        <v>27</v>
      </c>
      <c r="K702">
        <v>73.12</v>
      </c>
    </row>
    <row r="703" spans="1:11" x14ac:dyDescent="0.15">
      <c r="A703">
        <v>77013224</v>
      </c>
      <c r="B703">
        <f>YEAR(Table1[[#This Row],[Posting_Date]])</f>
        <v>2020</v>
      </c>
      <c r="C703" t="str">
        <f>TEXT(Table1[[#This Row],[Posting_Date]],"mmm")</f>
        <v>Jun</v>
      </c>
      <c r="D703" t="s">
        <v>433</v>
      </c>
      <c r="E703" t="s">
        <v>1766</v>
      </c>
      <c r="F703" t="s">
        <v>434</v>
      </c>
      <c r="G703" t="s">
        <v>10</v>
      </c>
      <c r="H703" t="s">
        <v>12</v>
      </c>
      <c r="I703" t="s">
        <v>17</v>
      </c>
      <c r="J703" t="s">
        <v>13</v>
      </c>
      <c r="K703">
        <v>1482.37</v>
      </c>
    </row>
    <row r="704" spans="1:11" x14ac:dyDescent="0.15">
      <c r="A704">
        <v>32924008</v>
      </c>
      <c r="B704">
        <f>YEAR(Table1[[#This Row],[Posting_Date]])</f>
        <v>2020</v>
      </c>
      <c r="C704" t="str">
        <f>TEXT(Table1[[#This Row],[Posting_Date]],"mmm")</f>
        <v>Jun</v>
      </c>
      <c r="D704" t="s">
        <v>47</v>
      </c>
      <c r="E704" t="s">
        <v>1611</v>
      </c>
      <c r="F704" t="s">
        <v>48</v>
      </c>
      <c r="G704" t="s">
        <v>21</v>
      </c>
      <c r="H704" t="s">
        <v>49</v>
      </c>
      <c r="I704"/>
      <c r="J704" t="s">
        <v>31</v>
      </c>
      <c r="K704">
        <v>197.53</v>
      </c>
    </row>
    <row r="705" spans="1:11" x14ac:dyDescent="0.15">
      <c r="A705">
        <v>12103526</v>
      </c>
      <c r="B705">
        <f>YEAR(Table1[[#This Row],[Posting_Date]])</f>
        <v>2020</v>
      </c>
      <c r="C705" t="str">
        <f>TEXT(Table1[[#This Row],[Posting_Date]],"mmm")</f>
        <v>Jun</v>
      </c>
      <c r="D705" t="s">
        <v>1080</v>
      </c>
      <c r="E705" t="s">
        <v>1618</v>
      </c>
      <c r="F705" t="s">
        <v>1482</v>
      </c>
      <c r="G705" t="s">
        <v>62</v>
      </c>
      <c r="H705" t="s">
        <v>49</v>
      </c>
      <c r="I705"/>
      <c r="J705" t="s">
        <v>63</v>
      </c>
      <c r="K705">
        <v>1068.8599999999999</v>
      </c>
    </row>
    <row r="706" spans="1:11" x14ac:dyDescent="0.15">
      <c r="A706">
        <v>92361369</v>
      </c>
      <c r="B706">
        <f>YEAR(Table1[[#This Row],[Posting_Date]])</f>
        <v>2020</v>
      </c>
      <c r="C706" t="str">
        <f>TEXT(Table1[[#This Row],[Posting_Date]],"mmm")</f>
        <v>Jun</v>
      </c>
      <c r="D706" t="s">
        <v>1080</v>
      </c>
      <c r="E706" t="s">
        <v>1779</v>
      </c>
      <c r="F706" t="s">
        <v>1081</v>
      </c>
      <c r="G706" t="s">
        <v>30</v>
      </c>
      <c r="H706" t="s">
        <v>1765</v>
      </c>
      <c r="I706"/>
      <c r="J706" t="s">
        <v>31</v>
      </c>
      <c r="K706">
        <v>325.74</v>
      </c>
    </row>
    <row r="707" spans="1:11" x14ac:dyDescent="0.15">
      <c r="A707">
        <v>78467946</v>
      </c>
      <c r="B707">
        <f>YEAR(Table1[[#This Row],[Posting_Date]])</f>
        <v>2020</v>
      </c>
      <c r="C707" t="str">
        <f>TEXT(Table1[[#This Row],[Posting_Date]],"mmm")</f>
        <v>Jun</v>
      </c>
      <c r="D707" t="s">
        <v>1148</v>
      </c>
      <c r="E707" t="s">
        <v>1766</v>
      </c>
      <c r="F707" t="s">
        <v>1478</v>
      </c>
      <c r="G707" t="s">
        <v>83</v>
      </c>
      <c r="H707" t="s">
        <v>12</v>
      </c>
      <c r="I707" t="s">
        <v>17</v>
      </c>
      <c r="J707" t="s">
        <v>84</v>
      </c>
      <c r="K707">
        <v>4302.2299999999996</v>
      </c>
    </row>
    <row r="708" spans="1:11" x14ac:dyDescent="0.15">
      <c r="A708">
        <v>24237811</v>
      </c>
      <c r="B708">
        <f>YEAR(Table1[[#This Row],[Posting_Date]])</f>
        <v>2020</v>
      </c>
      <c r="C708" t="str">
        <f>TEXT(Table1[[#This Row],[Posting_Date]],"mmm")</f>
        <v>Jun</v>
      </c>
      <c r="D708" t="s">
        <v>1148</v>
      </c>
      <c r="E708" t="s">
        <v>1621</v>
      </c>
      <c r="F708" t="s">
        <v>1149</v>
      </c>
      <c r="G708" t="s">
        <v>26</v>
      </c>
      <c r="H708" t="s">
        <v>49</v>
      </c>
      <c r="I708"/>
      <c r="J708" t="s">
        <v>27</v>
      </c>
      <c r="K708">
        <v>4839.1000000000004</v>
      </c>
    </row>
    <row r="709" spans="1:11" x14ac:dyDescent="0.15">
      <c r="A709">
        <v>18466922</v>
      </c>
      <c r="B709">
        <f>YEAR(Table1[[#This Row],[Posting_Date]])</f>
        <v>2020</v>
      </c>
      <c r="C709" t="str">
        <f>TEXT(Table1[[#This Row],[Posting_Date]],"mmm")</f>
        <v>Jun</v>
      </c>
      <c r="D709" t="s">
        <v>551</v>
      </c>
      <c r="E709" t="s">
        <v>1662</v>
      </c>
      <c r="F709" t="s">
        <v>552</v>
      </c>
      <c r="G709" t="s">
        <v>10</v>
      </c>
      <c r="H709" t="s">
        <v>23</v>
      </c>
      <c r="I709"/>
      <c r="J709" t="s">
        <v>13</v>
      </c>
      <c r="K709">
        <v>1055.42</v>
      </c>
    </row>
    <row r="710" spans="1:11" x14ac:dyDescent="0.15">
      <c r="A710">
        <v>37904561</v>
      </c>
      <c r="B710">
        <f>YEAR(Table1[[#This Row],[Posting_Date]])</f>
        <v>2020</v>
      </c>
      <c r="C710" t="str">
        <f>TEXT(Table1[[#This Row],[Posting_Date]],"mmm")</f>
        <v>Jun</v>
      </c>
      <c r="D710" t="s">
        <v>426</v>
      </c>
      <c r="E710" t="s">
        <v>1662</v>
      </c>
      <c r="F710" t="s">
        <v>427</v>
      </c>
      <c r="G710" t="s">
        <v>62</v>
      </c>
      <c r="H710" t="s">
        <v>23</v>
      </c>
      <c r="I710"/>
      <c r="J710" t="s">
        <v>63</v>
      </c>
      <c r="K710">
        <v>600.75</v>
      </c>
    </row>
    <row r="711" spans="1:11" x14ac:dyDescent="0.15">
      <c r="A711">
        <v>95338064</v>
      </c>
      <c r="B711">
        <f>YEAR(Table1[[#This Row],[Posting_Date]])</f>
        <v>2020</v>
      </c>
      <c r="C711" t="str">
        <f>TEXT(Table1[[#This Row],[Posting_Date]],"mmm")</f>
        <v>Jun</v>
      </c>
      <c r="D711" t="s">
        <v>323</v>
      </c>
      <c r="E711" t="s">
        <v>1621</v>
      </c>
      <c r="F711" t="s">
        <v>324</v>
      </c>
      <c r="G711" t="s">
        <v>62</v>
      </c>
      <c r="H711" t="s">
        <v>12</v>
      </c>
      <c r="I711" t="s">
        <v>11</v>
      </c>
      <c r="J711" t="s">
        <v>63</v>
      </c>
      <c r="K711">
        <v>3471.6</v>
      </c>
    </row>
    <row r="712" spans="1:11" x14ac:dyDescent="0.15">
      <c r="A712">
        <v>77987052</v>
      </c>
      <c r="B712">
        <f>YEAR(Table1[[#This Row],[Posting_Date]])</f>
        <v>2020</v>
      </c>
      <c r="C712" t="str">
        <f>TEXT(Table1[[#This Row],[Posting_Date]],"mmm")</f>
        <v>Jun</v>
      </c>
      <c r="D712" t="s">
        <v>323</v>
      </c>
      <c r="E712" t="s">
        <v>1621</v>
      </c>
      <c r="F712" t="s">
        <v>944</v>
      </c>
      <c r="G712" t="s">
        <v>21</v>
      </c>
      <c r="H712" t="s">
        <v>49</v>
      </c>
      <c r="I712"/>
      <c r="J712" t="s">
        <v>31</v>
      </c>
      <c r="K712">
        <v>183.34</v>
      </c>
    </row>
    <row r="713" spans="1:11" x14ac:dyDescent="0.15">
      <c r="A713">
        <v>88658197</v>
      </c>
      <c r="B713">
        <f>YEAR(Table1[[#This Row],[Posting_Date]])</f>
        <v>2020</v>
      </c>
      <c r="C713" t="str">
        <f>TEXT(Table1[[#This Row],[Posting_Date]],"mmm")</f>
        <v>Jun</v>
      </c>
      <c r="D713" t="s">
        <v>323</v>
      </c>
      <c r="E713" t="s">
        <v>1766</v>
      </c>
      <c r="F713" t="s">
        <v>830</v>
      </c>
      <c r="G713" t="s">
        <v>83</v>
      </c>
      <c r="H713" t="s">
        <v>49</v>
      </c>
      <c r="I713"/>
      <c r="J713" t="s">
        <v>84</v>
      </c>
      <c r="K713">
        <v>239.24</v>
      </c>
    </row>
    <row r="714" spans="1:11" x14ac:dyDescent="0.15">
      <c r="A714">
        <v>86474288</v>
      </c>
      <c r="B714">
        <f>YEAR(Table1[[#This Row],[Posting_Date]])</f>
        <v>2020</v>
      </c>
      <c r="C714" t="str">
        <f>TEXT(Table1[[#This Row],[Posting_Date]],"mmm")</f>
        <v>Jun</v>
      </c>
      <c r="D714" t="s">
        <v>323</v>
      </c>
      <c r="E714" t="s">
        <v>1663</v>
      </c>
      <c r="F714" t="s">
        <v>1571</v>
      </c>
      <c r="G714" t="s">
        <v>83</v>
      </c>
      <c r="H714" t="s">
        <v>23</v>
      </c>
      <c r="I714"/>
      <c r="J714" t="s">
        <v>84</v>
      </c>
      <c r="K714">
        <v>107.81</v>
      </c>
    </row>
    <row r="715" spans="1:11" x14ac:dyDescent="0.15">
      <c r="A715">
        <v>60757506</v>
      </c>
      <c r="B715">
        <f>YEAR(Table1[[#This Row],[Posting_Date]])</f>
        <v>2020</v>
      </c>
      <c r="C715" t="str">
        <f>TEXT(Table1[[#This Row],[Posting_Date]],"mmm")</f>
        <v>Jun</v>
      </c>
      <c r="D715" t="s">
        <v>329</v>
      </c>
      <c r="E715" t="s">
        <v>1611</v>
      </c>
      <c r="F715" t="s">
        <v>330</v>
      </c>
      <c r="G715" t="s">
        <v>26</v>
      </c>
      <c r="H715" t="s">
        <v>49</v>
      </c>
      <c r="I715"/>
      <c r="J715" t="s">
        <v>27</v>
      </c>
      <c r="K715">
        <v>103.6</v>
      </c>
    </row>
    <row r="716" spans="1:11" x14ac:dyDescent="0.15">
      <c r="A716">
        <v>15613817</v>
      </c>
      <c r="B716">
        <f>YEAR(Table1[[#This Row],[Posting_Date]])</f>
        <v>2020</v>
      </c>
      <c r="C716" t="str">
        <f>TEXT(Table1[[#This Row],[Posting_Date]],"mmm")</f>
        <v>Jun</v>
      </c>
      <c r="D716" t="s">
        <v>291</v>
      </c>
      <c r="E716" t="s">
        <v>1766</v>
      </c>
      <c r="F716" t="s">
        <v>1347</v>
      </c>
      <c r="G716" t="s">
        <v>26</v>
      </c>
      <c r="H716" t="s">
        <v>49</v>
      </c>
      <c r="I716"/>
      <c r="J716" t="s">
        <v>27</v>
      </c>
      <c r="K716">
        <v>185.19</v>
      </c>
    </row>
    <row r="717" spans="1:11" x14ac:dyDescent="0.15">
      <c r="A717">
        <v>15890858</v>
      </c>
      <c r="B717">
        <f>YEAR(Table1[[#This Row],[Posting_Date]])</f>
        <v>2020</v>
      </c>
      <c r="C717" t="str">
        <f>TEXT(Table1[[#This Row],[Posting_Date]],"mmm")</f>
        <v>Jun</v>
      </c>
      <c r="D717" t="s">
        <v>291</v>
      </c>
      <c r="E717" t="s">
        <v>1766</v>
      </c>
      <c r="F717" t="s">
        <v>292</v>
      </c>
      <c r="G717" t="s">
        <v>21</v>
      </c>
      <c r="H717" t="s">
        <v>49</v>
      </c>
      <c r="I717"/>
      <c r="J717" t="s">
        <v>31</v>
      </c>
      <c r="K717">
        <v>113.19</v>
      </c>
    </row>
    <row r="718" spans="1:11" x14ac:dyDescent="0.15">
      <c r="A718">
        <v>41088975</v>
      </c>
      <c r="B718">
        <f>YEAR(Table1[[#This Row],[Posting_Date]])</f>
        <v>2020</v>
      </c>
      <c r="C718" t="str">
        <f>TEXT(Table1[[#This Row],[Posting_Date]],"mmm")</f>
        <v>Jul</v>
      </c>
      <c r="D718" t="s">
        <v>1480</v>
      </c>
      <c r="E718" t="s">
        <v>1767</v>
      </c>
      <c r="F718" t="s">
        <v>1481</v>
      </c>
      <c r="G718" t="s">
        <v>10</v>
      </c>
      <c r="H718" t="s">
        <v>12</v>
      </c>
      <c r="I718" t="s">
        <v>11</v>
      </c>
      <c r="J718" t="s">
        <v>13</v>
      </c>
      <c r="K718">
        <v>2545.61</v>
      </c>
    </row>
    <row r="719" spans="1:11" x14ac:dyDescent="0.15">
      <c r="A719">
        <v>54605222</v>
      </c>
      <c r="B719">
        <f>YEAR(Table1[[#This Row],[Posting_Date]])</f>
        <v>2020</v>
      </c>
      <c r="C719" t="str">
        <f>TEXT(Table1[[#This Row],[Posting_Date]],"mmm")</f>
        <v>Jul</v>
      </c>
      <c r="D719" t="s">
        <v>572</v>
      </c>
      <c r="E719" t="s">
        <v>1663</v>
      </c>
      <c r="F719" t="s">
        <v>573</v>
      </c>
      <c r="G719" t="s">
        <v>26</v>
      </c>
      <c r="H719" t="s">
        <v>23</v>
      </c>
      <c r="I719"/>
      <c r="J719" t="s">
        <v>27</v>
      </c>
      <c r="K719">
        <v>246.53</v>
      </c>
    </row>
    <row r="720" spans="1:11" x14ac:dyDescent="0.15">
      <c r="A720">
        <v>66310726</v>
      </c>
      <c r="B720">
        <f>YEAR(Table1[[#This Row],[Posting_Date]])</f>
        <v>2020</v>
      </c>
      <c r="C720" t="str">
        <f>TEXT(Table1[[#This Row],[Posting_Date]],"mmm")</f>
        <v>Jul</v>
      </c>
      <c r="D720" t="s">
        <v>572</v>
      </c>
      <c r="E720" t="s">
        <v>1663</v>
      </c>
      <c r="F720" t="s">
        <v>1122</v>
      </c>
      <c r="G720" t="s">
        <v>10</v>
      </c>
      <c r="H720" t="s">
        <v>23</v>
      </c>
      <c r="I720"/>
      <c r="J720" t="s">
        <v>13</v>
      </c>
      <c r="K720">
        <v>121.52</v>
      </c>
    </row>
    <row r="721" spans="1:11" x14ac:dyDescent="0.15">
      <c r="A721">
        <v>79742916</v>
      </c>
      <c r="B721">
        <f>YEAR(Table1[[#This Row],[Posting_Date]])</f>
        <v>2020</v>
      </c>
      <c r="C721" t="str">
        <f>TEXT(Table1[[#This Row],[Posting_Date]],"mmm")</f>
        <v>Jul</v>
      </c>
      <c r="D721" t="s">
        <v>1246</v>
      </c>
      <c r="E721" t="s">
        <v>1620</v>
      </c>
      <c r="F721" t="s">
        <v>1247</v>
      </c>
      <c r="G721" t="s">
        <v>26</v>
      </c>
      <c r="H721" t="s">
        <v>12</v>
      </c>
      <c r="I721" t="s">
        <v>17</v>
      </c>
      <c r="J721" t="s">
        <v>27</v>
      </c>
      <c r="K721">
        <v>1508.28</v>
      </c>
    </row>
    <row r="722" spans="1:11" x14ac:dyDescent="0.15">
      <c r="A722">
        <v>633210</v>
      </c>
      <c r="B722">
        <f>YEAR(Table1[[#This Row],[Posting_Date]])</f>
        <v>2020</v>
      </c>
      <c r="C722" t="str">
        <f>TEXT(Table1[[#This Row],[Posting_Date]],"mmm")</f>
        <v>Jul</v>
      </c>
      <c r="D722" t="s">
        <v>987</v>
      </c>
      <c r="E722" t="s">
        <v>1663</v>
      </c>
      <c r="F722" t="s">
        <v>988</v>
      </c>
      <c r="G722" t="s">
        <v>16</v>
      </c>
      <c r="H722" t="s">
        <v>23</v>
      </c>
      <c r="I722"/>
      <c r="J722" t="s">
        <v>18</v>
      </c>
      <c r="K722">
        <v>59.26</v>
      </c>
    </row>
    <row r="723" spans="1:11" x14ac:dyDescent="0.15">
      <c r="A723">
        <v>67859802</v>
      </c>
      <c r="B723">
        <f>YEAR(Table1[[#This Row],[Posting_Date]])</f>
        <v>2020</v>
      </c>
      <c r="C723" t="str">
        <f>TEXT(Table1[[#This Row],[Posting_Date]],"mmm")</f>
        <v>Jul</v>
      </c>
      <c r="D723" t="s">
        <v>466</v>
      </c>
      <c r="E723" t="s">
        <v>1621</v>
      </c>
      <c r="F723" t="s">
        <v>1121</v>
      </c>
      <c r="G723" t="s">
        <v>62</v>
      </c>
      <c r="H723" t="s">
        <v>12</v>
      </c>
      <c r="I723" t="s">
        <v>11</v>
      </c>
      <c r="J723" t="s">
        <v>63</v>
      </c>
      <c r="K723">
        <v>3359.31</v>
      </c>
    </row>
    <row r="724" spans="1:11" x14ac:dyDescent="0.15">
      <c r="A724">
        <v>29442747</v>
      </c>
      <c r="B724">
        <f>YEAR(Table1[[#This Row],[Posting_Date]])</f>
        <v>2020</v>
      </c>
      <c r="C724" t="str">
        <f>TEXT(Table1[[#This Row],[Posting_Date]],"mmm")</f>
        <v>Jul</v>
      </c>
      <c r="D724" t="s">
        <v>466</v>
      </c>
      <c r="E724" t="s">
        <v>1611</v>
      </c>
      <c r="F724" t="s">
        <v>767</v>
      </c>
      <c r="G724" t="s">
        <v>83</v>
      </c>
      <c r="H724" t="s">
        <v>49</v>
      </c>
      <c r="I724"/>
      <c r="J724" t="s">
        <v>84</v>
      </c>
      <c r="K724">
        <v>447.56</v>
      </c>
    </row>
    <row r="725" spans="1:11" x14ac:dyDescent="0.15">
      <c r="A725">
        <v>25875214</v>
      </c>
      <c r="B725">
        <f>YEAR(Table1[[#This Row],[Posting_Date]])</f>
        <v>2020</v>
      </c>
      <c r="C725" t="str">
        <f>TEXT(Table1[[#This Row],[Posting_Date]],"mmm")</f>
        <v>Jul</v>
      </c>
      <c r="D725" t="s">
        <v>466</v>
      </c>
      <c r="E725" t="s">
        <v>1663</v>
      </c>
      <c r="F725" t="s">
        <v>794</v>
      </c>
      <c r="G725" t="s">
        <v>44</v>
      </c>
      <c r="H725" t="s">
        <v>23</v>
      </c>
      <c r="I725"/>
      <c r="J725" t="s">
        <v>18</v>
      </c>
      <c r="K725">
        <v>230.91</v>
      </c>
    </row>
    <row r="726" spans="1:11" x14ac:dyDescent="0.15">
      <c r="A726">
        <v>853356</v>
      </c>
      <c r="B726">
        <f>YEAR(Table1[[#This Row],[Posting_Date]])</f>
        <v>2020</v>
      </c>
      <c r="C726" t="str">
        <f>TEXT(Table1[[#This Row],[Posting_Date]],"mmm")</f>
        <v>Jul</v>
      </c>
      <c r="D726" t="s">
        <v>466</v>
      </c>
      <c r="E726" t="s">
        <v>1663</v>
      </c>
      <c r="F726" t="s">
        <v>467</v>
      </c>
      <c r="G726" t="s">
        <v>30</v>
      </c>
      <c r="H726" t="s">
        <v>23</v>
      </c>
      <c r="I726"/>
      <c r="J726" t="s">
        <v>31</v>
      </c>
      <c r="K726">
        <v>210.4</v>
      </c>
    </row>
    <row r="727" spans="1:11" x14ac:dyDescent="0.15">
      <c r="A727">
        <v>93077830</v>
      </c>
      <c r="B727">
        <f>YEAR(Table1[[#This Row],[Posting_Date]])</f>
        <v>2020</v>
      </c>
      <c r="C727" t="str">
        <f>TEXT(Table1[[#This Row],[Posting_Date]],"mmm")</f>
        <v>Jul</v>
      </c>
      <c r="D727" t="s">
        <v>763</v>
      </c>
      <c r="E727" t="s">
        <v>1766</v>
      </c>
      <c r="F727" t="s">
        <v>1037</v>
      </c>
      <c r="G727" t="s">
        <v>26</v>
      </c>
      <c r="H727" t="s">
        <v>49</v>
      </c>
      <c r="I727"/>
      <c r="J727" t="s">
        <v>27</v>
      </c>
      <c r="K727">
        <v>207.34</v>
      </c>
    </row>
    <row r="728" spans="1:11" x14ac:dyDescent="0.15">
      <c r="A728">
        <v>16458739</v>
      </c>
      <c r="B728">
        <f>YEAR(Table1[[#This Row],[Posting_Date]])</f>
        <v>2020</v>
      </c>
      <c r="C728" t="str">
        <f>TEXT(Table1[[#This Row],[Posting_Date]],"mmm")</f>
        <v>Jul</v>
      </c>
      <c r="D728" t="s">
        <v>763</v>
      </c>
      <c r="E728" t="s">
        <v>1663</v>
      </c>
      <c r="F728" t="s">
        <v>764</v>
      </c>
      <c r="G728" t="s">
        <v>44</v>
      </c>
      <c r="H728" t="s">
        <v>23</v>
      </c>
      <c r="I728"/>
      <c r="J728" t="s">
        <v>18</v>
      </c>
      <c r="K728">
        <v>235.51</v>
      </c>
    </row>
    <row r="729" spans="1:11" x14ac:dyDescent="0.15">
      <c r="A729">
        <v>42398728</v>
      </c>
      <c r="B729">
        <f>YEAR(Table1[[#This Row],[Posting_Date]])</f>
        <v>2020</v>
      </c>
      <c r="C729" t="str">
        <f>TEXT(Table1[[#This Row],[Posting_Date]],"mmm")</f>
        <v>Jul</v>
      </c>
      <c r="D729" t="s">
        <v>1046</v>
      </c>
      <c r="E729" t="s">
        <v>1663</v>
      </c>
      <c r="F729" t="s">
        <v>1047</v>
      </c>
      <c r="G729" t="s">
        <v>10</v>
      </c>
      <c r="H729" t="s">
        <v>23</v>
      </c>
      <c r="I729"/>
      <c r="J729" t="s">
        <v>13</v>
      </c>
      <c r="K729">
        <v>194.71</v>
      </c>
    </row>
    <row r="730" spans="1:11" x14ac:dyDescent="0.15">
      <c r="A730">
        <v>29065155</v>
      </c>
      <c r="B730">
        <f>YEAR(Table1[[#This Row],[Posting_Date]])</f>
        <v>2020</v>
      </c>
      <c r="C730" t="str">
        <f>TEXT(Table1[[#This Row],[Posting_Date]],"mmm")</f>
        <v>Jul</v>
      </c>
      <c r="D730" t="s">
        <v>1046</v>
      </c>
      <c r="E730" t="s">
        <v>1780</v>
      </c>
      <c r="F730" t="s">
        <v>1334</v>
      </c>
      <c r="G730" t="s">
        <v>30</v>
      </c>
      <c r="H730" t="s">
        <v>1765</v>
      </c>
      <c r="I730"/>
      <c r="J730" t="s">
        <v>31</v>
      </c>
      <c r="K730">
        <v>275.20999999999998</v>
      </c>
    </row>
    <row r="731" spans="1:11" x14ac:dyDescent="0.15">
      <c r="A731">
        <v>58273839</v>
      </c>
      <c r="B731">
        <f>YEAR(Table1[[#This Row],[Posting_Date]])</f>
        <v>2020</v>
      </c>
      <c r="C731" t="str">
        <f>TEXT(Table1[[#This Row],[Posting_Date]],"mmm")</f>
        <v>Jul</v>
      </c>
      <c r="D731" t="s">
        <v>813</v>
      </c>
      <c r="E731" t="s">
        <v>1618</v>
      </c>
      <c r="F731" t="s">
        <v>1357</v>
      </c>
      <c r="G731" t="s">
        <v>83</v>
      </c>
      <c r="H731" t="s">
        <v>49</v>
      </c>
      <c r="I731"/>
      <c r="J731" t="s">
        <v>84</v>
      </c>
      <c r="K731">
        <v>2348.6</v>
      </c>
    </row>
    <row r="732" spans="1:11" x14ac:dyDescent="0.15">
      <c r="A732">
        <v>34339908</v>
      </c>
      <c r="B732">
        <f>YEAR(Table1[[#This Row],[Posting_Date]])</f>
        <v>2020</v>
      </c>
      <c r="C732" t="str">
        <f>TEXT(Table1[[#This Row],[Posting_Date]],"mmm")</f>
        <v>Jul</v>
      </c>
      <c r="D732" t="s">
        <v>813</v>
      </c>
      <c r="E732" t="s">
        <v>1663</v>
      </c>
      <c r="F732" t="s">
        <v>814</v>
      </c>
      <c r="G732" t="s">
        <v>83</v>
      </c>
      <c r="H732" t="s">
        <v>23</v>
      </c>
      <c r="I732"/>
      <c r="J732" t="s">
        <v>84</v>
      </c>
      <c r="K732">
        <v>108.69</v>
      </c>
    </row>
    <row r="733" spans="1:11" x14ac:dyDescent="0.15">
      <c r="A733">
        <v>92384484</v>
      </c>
      <c r="B733">
        <f>YEAR(Table1[[#This Row],[Posting_Date]])</f>
        <v>2020</v>
      </c>
      <c r="C733" t="str">
        <f>TEXT(Table1[[#This Row],[Posting_Date]],"mmm")</f>
        <v>Jul</v>
      </c>
      <c r="D733" t="s">
        <v>511</v>
      </c>
      <c r="E733" t="s">
        <v>1618</v>
      </c>
      <c r="F733" t="s">
        <v>512</v>
      </c>
      <c r="G733" t="s">
        <v>44</v>
      </c>
      <c r="H733" t="s">
        <v>12</v>
      </c>
      <c r="I733" t="s">
        <v>11</v>
      </c>
      <c r="J733" t="s">
        <v>18</v>
      </c>
      <c r="K733">
        <v>1856.43</v>
      </c>
    </row>
    <row r="734" spans="1:11" x14ac:dyDescent="0.15">
      <c r="A734">
        <v>58351032</v>
      </c>
      <c r="B734">
        <f>YEAR(Table1[[#This Row],[Posting_Date]])</f>
        <v>2020</v>
      </c>
      <c r="C734" t="str">
        <f>TEXT(Table1[[#This Row],[Posting_Date]],"mmm")</f>
        <v>Jul</v>
      </c>
      <c r="D734" t="s">
        <v>511</v>
      </c>
      <c r="E734" t="s">
        <v>1611</v>
      </c>
      <c r="F734" t="s">
        <v>1161</v>
      </c>
      <c r="G734" t="s">
        <v>30</v>
      </c>
      <c r="H734" t="s">
        <v>49</v>
      </c>
      <c r="I734"/>
      <c r="J734" t="s">
        <v>31</v>
      </c>
      <c r="K734">
        <v>146.91999999999999</v>
      </c>
    </row>
    <row r="735" spans="1:11" x14ac:dyDescent="0.15">
      <c r="A735">
        <v>68221106</v>
      </c>
      <c r="B735">
        <f>YEAR(Table1[[#This Row],[Posting_Date]])</f>
        <v>2020</v>
      </c>
      <c r="C735" t="str">
        <f>TEXT(Table1[[#This Row],[Posting_Date]],"mmm")</f>
        <v>Jul</v>
      </c>
      <c r="D735" t="s">
        <v>582</v>
      </c>
      <c r="E735" t="s">
        <v>1594</v>
      </c>
      <c r="F735" t="s">
        <v>637</v>
      </c>
      <c r="G735" t="s">
        <v>16</v>
      </c>
      <c r="H735" t="s">
        <v>49</v>
      </c>
      <c r="I735"/>
      <c r="J735" t="s">
        <v>18</v>
      </c>
      <c r="K735">
        <v>191.05</v>
      </c>
    </row>
    <row r="736" spans="1:11" x14ac:dyDescent="0.15">
      <c r="A736">
        <v>19838943</v>
      </c>
      <c r="B736">
        <f>YEAR(Table1[[#This Row],[Posting_Date]])</f>
        <v>2020</v>
      </c>
      <c r="C736" t="str">
        <f>TEXT(Table1[[#This Row],[Posting_Date]],"mmm")</f>
        <v>Jul</v>
      </c>
      <c r="D736" t="s">
        <v>582</v>
      </c>
      <c r="E736" t="s">
        <v>1621</v>
      </c>
      <c r="F736" t="s">
        <v>1568</v>
      </c>
      <c r="G736" t="s">
        <v>62</v>
      </c>
      <c r="H736" t="s">
        <v>49</v>
      </c>
      <c r="I736"/>
      <c r="J736" t="s">
        <v>63</v>
      </c>
      <c r="K736">
        <v>1710.44</v>
      </c>
    </row>
    <row r="737" spans="1:11" x14ac:dyDescent="0.15">
      <c r="A737">
        <v>90063228</v>
      </c>
      <c r="B737">
        <f>YEAR(Table1[[#This Row],[Posting_Date]])</f>
        <v>2020</v>
      </c>
      <c r="C737" t="str">
        <f>TEXT(Table1[[#This Row],[Posting_Date]],"mmm")</f>
        <v>Jul</v>
      </c>
      <c r="D737" t="s">
        <v>582</v>
      </c>
      <c r="E737" t="s">
        <v>1767</v>
      </c>
      <c r="F737" t="s">
        <v>1268</v>
      </c>
      <c r="G737" t="s">
        <v>21</v>
      </c>
      <c r="H737" t="s">
        <v>49</v>
      </c>
      <c r="I737"/>
      <c r="J737" t="s">
        <v>31</v>
      </c>
      <c r="K737">
        <v>1356.91</v>
      </c>
    </row>
    <row r="738" spans="1:11" x14ac:dyDescent="0.15">
      <c r="A738">
        <v>99021051</v>
      </c>
      <c r="B738">
        <f>YEAR(Table1[[#This Row],[Posting_Date]])</f>
        <v>2020</v>
      </c>
      <c r="C738" t="str">
        <f>TEXT(Table1[[#This Row],[Posting_Date]],"mmm")</f>
        <v>Jul</v>
      </c>
      <c r="D738" t="s">
        <v>582</v>
      </c>
      <c r="E738" t="s">
        <v>1767</v>
      </c>
      <c r="F738" t="s">
        <v>583</v>
      </c>
      <c r="G738" t="s">
        <v>16</v>
      </c>
      <c r="H738" t="s">
        <v>49</v>
      </c>
      <c r="I738"/>
      <c r="J738" t="s">
        <v>18</v>
      </c>
      <c r="K738">
        <v>4870.96</v>
      </c>
    </row>
    <row r="739" spans="1:11" x14ac:dyDescent="0.15">
      <c r="A739">
        <v>85143295</v>
      </c>
      <c r="B739">
        <f>YEAR(Table1[[#This Row],[Posting_Date]])</f>
        <v>2020</v>
      </c>
      <c r="C739" t="str">
        <f>TEXT(Table1[[#This Row],[Posting_Date]],"mmm")</f>
        <v>Jul</v>
      </c>
      <c r="D739" t="s">
        <v>582</v>
      </c>
      <c r="E739" t="s">
        <v>1591</v>
      </c>
      <c r="F739" t="s">
        <v>1098</v>
      </c>
      <c r="G739" t="s">
        <v>44</v>
      </c>
      <c r="H739" t="s">
        <v>49</v>
      </c>
      <c r="I739"/>
      <c r="J739" t="s">
        <v>18</v>
      </c>
      <c r="K739">
        <v>17.95</v>
      </c>
    </row>
    <row r="740" spans="1:11" x14ac:dyDescent="0.15">
      <c r="A740">
        <v>1481810</v>
      </c>
      <c r="B740">
        <f>YEAR(Table1[[#This Row],[Posting_Date]])</f>
        <v>2020</v>
      </c>
      <c r="C740" t="str">
        <f>TEXT(Table1[[#This Row],[Posting_Date]],"mmm")</f>
        <v>Jul</v>
      </c>
      <c r="D740" t="s">
        <v>582</v>
      </c>
      <c r="E740" t="s">
        <v>1663</v>
      </c>
      <c r="F740" t="s">
        <v>1249</v>
      </c>
      <c r="G740" t="s">
        <v>16</v>
      </c>
      <c r="H740" t="s">
        <v>23</v>
      </c>
      <c r="I740"/>
      <c r="J740" t="s">
        <v>18</v>
      </c>
      <c r="K740">
        <v>52.56</v>
      </c>
    </row>
    <row r="741" spans="1:11" x14ac:dyDescent="0.15">
      <c r="A741">
        <v>33605797</v>
      </c>
      <c r="B741">
        <f>YEAR(Table1[[#This Row],[Posting_Date]])</f>
        <v>2020</v>
      </c>
      <c r="C741" t="str">
        <f>TEXT(Table1[[#This Row],[Posting_Date]],"mmm")</f>
        <v>Jul</v>
      </c>
      <c r="D741" t="s">
        <v>703</v>
      </c>
      <c r="E741" t="s">
        <v>1766</v>
      </c>
      <c r="F741" t="s">
        <v>910</v>
      </c>
      <c r="G741" t="s">
        <v>16</v>
      </c>
      <c r="H741" t="s">
        <v>12</v>
      </c>
      <c r="I741" t="s">
        <v>11</v>
      </c>
      <c r="J741" t="s">
        <v>18</v>
      </c>
      <c r="K741">
        <v>85.91</v>
      </c>
    </row>
    <row r="742" spans="1:11" x14ac:dyDescent="0.15">
      <c r="A742">
        <v>74385033</v>
      </c>
      <c r="B742">
        <f>YEAR(Table1[[#This Row],[Posting_Date]])</f>
        <v>2020</v>
      </c>
      <c r="C742" t="str">
        <f>TEXT(Table1[[#This Row],[Posting_Date]],"mmm")</f>
        <v>Jul</v>
      </c>
      <c r="D742" t="s">
        <v>703</v>
      </c>
      <c r="E742" t="s">
        <v>1618</v>
      </c>
      <c r="F742" t="s">
        <v>1207</v>
      </c>
      <c r="G742" t="s">
        <v>21</v>
      </c>
      <c r="H742" t="s">
        <v>49</v>
      </c>
      <c r="I742"/>
      <c r="J742" t="s">
        <v>31</v>
      </c>
      <c r="K742">
        <v>1849.08</v>
      </c>
    </row>
    <row r="743" spans="1:11" x14ac:dyDescent="0.15">
      <c r="A743">
        <v>62517708</v>
      </c>
      <c r="B743">
        <f>YEAR(Table1[[#This Row],[Posting_Date]])</f>
        <v>2020</v>
      </c>
      <c r="C743" t="str">
        <f>TEXT(Table1[[#This Row],[Posting_Date]],"mmm")</f>
        <v>Jul</v>
      </c>
      <c r="D743" t="s">
        <v>703</v>
      </c>
      <c r="E743" t="s">
        <v>1663</v>
      </c>
      <c r="F743" t="s">
        <v>1527</v>
      </c>
      <c r="G743" t="s">
        <v>16</v>
      </c>
      <c r="H743" t="s">
        <v>23</v>
      </c>
      <c r="I743"/>
      <c r="J743" t="s">
        <v>18</v>
      </c>
      <c r="K743">
        <v>104.35</v>
      </c>
    </row>
    <row r="744" spans="1:11" x14ac:dyDescent="0.15">
      <c r="A744">
        <v>7003482</v>
      </c>
      <c r="B744">
        <f>YEAR(Table1[[#This Row],[Posting_Date]])</f>
        <v>2020</v>
      </c>
      <c r="C744" t="str">
        <f>TEXT(Table1[[#This Row],[Posting_Date]],"mmm")</f>
        <v>Jul</v>
      </c>
      <c r="D744" t="s">
        <v>703</v>
      </c>
      <c r="E744" t="s">
        <v>1663</v>
      </c>
      <c r="F744" t="s">
        <v>704</v>
      </c>
      <c r="G744" t="s">
        <v>62</v>
      </c>
      <c r="H744" t="s">
        <v>23</v>
      </c>
      <c r="I744"/>
      <c r="J744" t="s">
        <v>63</v>
      </c>
      <c r="K744">
        <v>126.85</v>
      </c>
    </row>
    <row r="745" spans="1:11" x14ac:dyDescent="0.15">
      <c r="A745">
        <v>39786090</v>
      </c>
      <c r="B745">
        <f>YEAR(Table1[[#This Row],[Posting_Date]])</f>
        <v>2020</v>
      </c>
      <c r="C745" t="str">
        <f>TEXT(Table1[[#This Row],[Posting_Date]],"mmm")</f>
        <v>Jul</v>
      </c>
      <c r="D745" t="s">
        <v>1214</v>
      </c>
      <c r="E745" t="s">
        <v>1618</v>
      </c>
      <c r="F745" t="s">
        <v>1215</v>
      </c>
      <c r="G745" t="s">
        <v>16</v>
      </c>
      <c r="H745" t="s">
        <v>12</v>
      </c>
      <c r="I745" t="s">
        <v>11</v>
      </c>
      <c r="J745" t="s">
        <v>18</v>
      </c>
      <c r="K745">
        <v>1943.38</v>
      </c>
    </row>
    <row r="746" spans="1:11" x14ac:dyDescent="0.15">
      <c r="A746">
        <v>48379226</v>
      </c>
      <c r="B746">
        <f>YEAR(Table1[[#This Row],[Posting_Date]])</f>
        <v>2020</v>
      </c>
      <c r="C746" t="str">
        <f>TEXT(Table1[[#This Row],[Posting_Date]],"mmm")</f>
        <v>Jul</v>
      </c>
      <c r="D746" t="s">
        <v>1214</v>
      </c>
      <c r="E746" t="s">
        <v>1611</v>
      </c>
      <c r="F746" t="s">
        <v>1328</v>
      </c>
      <c r="G746" t="s">
        <v>26</v>
      </c>
      <c r="H746" t="s">
        <v>49</v>
      </c>
      <c r="I746"/>
      <c r="J746" t="s">
        <v>27</v>
      </c>
      <c r="K746">
        <v>417.45</v>
      </c>
    </row>
    <row r="747" spans="1:11" x14ac:dyDescent="0.15">
      <c r="A747">
        <v>19114116</v>
      </c>
      <c r="B747">
        <f>YEAR(Table1[[#This Row],[Posting_Date]])</f>
        <v>2020</v>
      </c>
      <c r="C747" t="str">
        <f>TEXT(Table1[[#This Row],[Posting_Date]],"mmm")</f>
        <v>Jul</v>
      </c>
      <c r="D747" t="s">
        <v>359</v>
      </c>
      <c r="E747" t="s">
        <v>1611</v>
      </c>
      <c r="F747" t="s">
        <v>360</v>
      </c>
      <c r="G747" t="s">
        <v>21</v>
      </c>
      <c r="H747" t="s">
        <v>49</v>
      </c>
      <c r="I747"/>
      <c r="J747" t="s">
        <v>31</v>
      </c>
      <c r="K747">
        <v>150.21</v>
      </c>
    </row>
    <row r="748" spans="1:11" x14ac:dyDescent="0.15">
      <c r="A748">
        <v>75312616</v>
      </c>
      <c r="B748">
        <f>YEAR(Table1[[#This Row],[Posting_Date]])</f>
        <v>2020</v>
      </c>
      <c r="C748" t="str">
        <f>TEXT(Table1[[#This Row],[Posting_Date]],"mmm")</f>
        <v>Jul</v>
      </c>
      <c r="D748" t="s">
        <v>359</v>
      </c>
      <c r="E748" t="s">
        <v>1621</v>
      </c>
      <c r="F748" t="s">
        <v>1405</v>
      </c>
      <c r="G748" t="s">
        <v>16</v>
      </c>
      <c r="H748" t="s">
        <v>49</v>
      </c>
      <c r="I748"/>
      <c r="J748" t="s">
        <v>18</v>
      </c>
      <c r="K748">
        <v>3701.56</v>
      </c>
    </row>
    <row r="749" spans="1:11" x14ac:dyDescent="0.15">
      <c r="A749">
        <v>78233644</v>
      </c>
      <c r="B749">
        <f>YEAR(Table1[[#This Row],[Posting_Date]])</f>
        <v>2020</v>
      </c>
      <c r="C749" t="str">
        <f>TEXT(Table1[[#This Row],[Posting_Date]],"mmm")</f>
        <v>Jul</v>
      </c>
      <c r="D749" t="s">
        <v>359</v>
      </c>
      <c r="E749" t="s">
        <v>1663</v>
      </c>
      <c r="F749" t="s">
        <v>857</v>
      </c>
      <c r="G749" t="s">
        <v>21</v>
      </c>
      <c r="H749" t="s">
        <v>23</v>
      </c>
      <c r="I749"/>
      <c r="J749" t="s">
        <v>31</v>
      </c>
      <c r="K749">
        <v>151.1</v>
      </c>
    </row>
    <row r="750" spans="1:11" x14ac:dyDescent="0.15">
      <c r="A750">
        <v>32846459</v>
      </c>
      <c r="B750">
        <f>YEAR(Table1[[#This Row],[Posting_Date]])</f>
        <v>2020</v>
      </c>
      <c r="C750" t="str">
        <f>TEXT(Table1[[#This Row],[Posting_Date]],"mmm")</f>
        <v>Jul</v>
      </c>
      <c r="D750" t="s">
        <v>240</v>
      </c>
      <c r="E750" t="s">
        <v>1611</v>
      </c>
      <c r="F750" t="s">
        <v>1552</v>
      </c>
      <c r="G750" t="s">
        <v>30</v>
      </c>
      <c r="H750" t="s">
        <v>49</v>
      </c>
      <c r="I750"/>
      <c r="J750" t="s">
        <v>31</v>
      </c>
      <c r="K750">
        <v>358.33</v>
      </c>
    </row>
    <row r="751" spans="1:11" x14ac:dyDescent="0.15">
      <c r="A751">
        <v>32724231</v>
      </c>
      <c r="B751">
        <f>YEAR(Table1[[#This Row],[Posting_Date]])</f>
        <v>2020</v>
      </c>
      <c r="C751" t="str">
        <f>TEXT(Table1[[#This Row],[Posting_Date]],"mmm")</f>
        <v>Jul</v>
      </c>
      <c r="D751" t="s">
        <v>240</v>
      </c>
      <c r="E751" t="s">
        <v>1766</v>
      </c>
      <c r="F751" t="s">
        <v>241</v>
      </c>
      <c r="G751" t="s">
        <v>26</v>
      </c>
      <c r="H751" t="s">
        <v>49</v>
      </c>
      <c r="I751"/>
      <c r="J751" t="s">
        <v>27</v>
      </c>
      <c r="K751">
        <v>178.01</v>
      </c>
    </row>
    <row r="752" spans="1:11" x14ac:dyDescent="0.15">
      <c r="A752">
        <v>42046381</v>
      </c>
      <c r="B752">
        <f>YEAR(Table1[[#This Row],[Posting_Date]])</f>
        <v>2020</v>
      </c>
      <c r="C752" t="str">
        <f>TEXT(Table1[[#This Row],[Posting_Date]],"mmm")</f>
        <v>Jul</v>
      </c>
      <c r="D752" t="s">
        <v>1210</v>
      </c>
      <c r="E752" t="s">
        <v>1767</v>
      </c>
      <c r="F752" t="s">
        <v>1211</v>
      </c>
      <c r="G752" t="s">
        <v>16</v>
      </c>
      <c r="H752" t="s">
        <v>12</v>
      </c>
      <c r="I752" t="s">
        <v>34</v>
      </c>
      <c r="J752" t="s">
        <v>18</v>
      </c>
      <c r="K752">
        <v>1636.81</v>
      </c>
    </row>
    <row r="753" spans="1:11" x14ac:dyDescent="0.15">
      <c r="A753">
        <v>58919413</v>
      </c>
      <c r="B753">
        <f>YEAR(Table1[[#This Row],[Posting_Date]])</f>
        <v>2020</v>
      </c>
      <c r="C753" t="str">
        <f>TEXT(Table1[[#This Row],[Posting_Date]],"mmm")</f>
        <v>Jul</v>
      </c>
      <c r="D753" t="s">
        <v>115</v>
      </c>
      <c r="E753" t="s">
        <v>1663</v>
      </c>
      <c r="F753" t="s">
        <v>116</v>
      </c>
      <c r="G753" t="s">
        <v>21</v>
      </c>
      <c r="H753" t="s">
        <v>23</v>
      </c>
      <c r="I753"/>
      <c r="J753" t="s">
        <v>31</v>
      </c>
      <c r="K753">
        <v>241.99</v>
      </c>
    </row>
    <row r="754" spans="1:11" x14ac:dyDescent="0.15">
      <c r="A754">
        <v>15617663</v>
      </c>
      <c r="B754">
        <f>YEAR(Table1[[#This Row],[Posting_Date]])</f>
        <v>2020</v>
      </c>
      <c r="C754" t="str">
        <f>TEXT(Table1[[#This Row],[Posting_Date]],"mmm")</f>
        <v>Jul</v>
      </c>
      <c r="D754" t="s">
        <v>1001</v>
      </c>
      <c r="E754" t="s">
        <v>1647</v>
      </c>
      <c r="F754" t="s">
        <v>1002</v>
      </c>
      <c r="G754" t="s">
        <v>44</v>
      </c>
      <c r="H754" t="s">
        <v>12</v>
      </c>
      <c r="I754" t="s">
        <v>11</v>
      </c>
      <c r="J754" t="s">
        <v>18</v>
      </c>
      <c r="K754">
        <v>911.8</v>
      </c>
    </row>
    <row r="755" spans="1:11" x14ac:dyDescent="0.15">
      <c r="A755">
        <v>75021355</v>
      </c>
      <c r="B755">
        <f>YEAR(Table1[[#This Row],[Posting_Date]])</f>
        <v>2020</v>
      </c>
      <c r="C755" t="str">
        <f>TEXT(Table1[[#This Row],[Posting_Date]],"mmm")</f>
        <v>Jul</v>
      </c>
      <c r="D755" t="s">
        <v>244</v>
      </c>
      <c r="E755" t="s">
        <v>1618</v>
      </c>
      <c r="F755" t="s">
        <v>245</v>
      </c>
      <c r="G755" t="s">
        <v>30</v>
      </c>
      <c r="H755" t="s">
        <v>12</v>
      </c>
      <c r="I755" t="s">
        <v>22</v>
      </c>
      <c r="J755" t="s">
        <v>31</v>
      </c>
      <c r="K755">
        <v>4521.42</v>
      </c>
    </row>
    <row r="756" spans="1:11" x14ac:dyDescent="0.15">
      <c r="A756">
        <v>5298622</v>
      </c>
      <c r="B756">
        <f>YEAR(Table1[[#This Row],[Posting_Date]])</f>
        <v>2020</v>
      </c>
      <c r="C756" t="str">
        <f>TEXT(Table1[[#This Row],[Posting_Date]],"mmm")</f>
        <v>Jul</v>
      </c>
      <c r="D756" t="s">
        <v>244</v>
      </c>
      <c r="E756" t="s">
        <v>1766</v>
      </c>
      <c r="F756" t="s">
        <v>1516</v>
      </c>
      <c r="G756" t="s">
        <v>16</v>
      </c>
      <c r="H756" t="s">
        <v>49</v>
      </c>
      <c r="I756"/>
      <c r="J756" t="s">
        <v>18</v>
      </c>
      <c r="K756">
        <v>153.30000000000001</v>
      </c>
    </row>
    <row r="757" spans="1:11" x14ac:dyDescent="0.15">
      <c r="A757">
        <v>83218541</v>
      </c>
      <c r="B757">
        <f>YEAR(Table1[[#This Row],[Posting_Date]])</f>
        <v>2020</v>
      </c>
      <c r="C757" t="str">
        <f>TEXT(Table1[[#This Row],[Posting_Date]],"mmm")</f>
        <v>Jul</v>
      </c>
      <c r="D757" t="s">
        <v>244</v>
      </c>
      <c r="E757" t="s">
        <v>1767</v>
      </c>
      <c r="F757" t="s">
        <v>869</v>
      </c>
      <c r="G757" t="s">
        <v>26</v>
      </c>
      <c r="H757" t="s">
        <v>49</v>
      </c>
      <c r="I757"/>
      <c r="J757" t="s">
        <v>27</v>
      </c>
      <c r="K757">
        <v>3391.95</v>
      </c>
    </row>
    <row r="758" spans="1:11" x14ac:dyDescent="0.15">
      <c r="A758">
        <v>55317716</v>
      </c>
      <c r="B758">
        <f>YEAR(Table1[[#This Row],[Posting_Date]])</f>
        <v>2020</v>
      </c>
      <c r="C758" t="str">
        <f>TEXT(Table1[[#This Row],[Posting_Date]],"mmm")</f>
        <v>Jul</v>
      </c>
      <c r="D758" t="s">
        <v>298</v>
      </c>
      <c r="E758" t="s">
        <v>1621</v>
      </c>
      <c r="F758" t="s">
        <v>963</v>
      </c>
      <c r="G758" t="s">
        <v>10</v>
      </c>
      <c r="H758" t="s">
        <v>12</v>
      </c>
      <c r="I758" t="s">
        <v>11</v>
      </c>
      <c r="J758" t="s">
        <v>13</v>
      </c>
      <c r="K758">
        <v>813.62</v>
      </c>
    </row>
    <row r="759" spans="1:11" x14ac:dyDescent="0.15">
      <c r="A759">
        <v>89218854</v>
      </c>
      <c r="B759">
        <f>YEAR(Table1[[#This Row],[Posting_Date]])</f>
        <v>2020</v>
      </c>
      <c r="C759" t="str">
        <f>TEXT(Table1[[#This Row],[Posting_Date]],"mmm")</f>
        <v>Jul</v>
      </c>
      <c r="D759" t="s">
        <v>298</v>
      </c>
      <c r="E759" t="s">
        <v>1651</v>
      </c>
      <c r="F759" t="s">
        <v>1582</v>
      </c>
      <c r="G759" t="s">
        <v>44</v>
      </c>
      <c r="H759" t="s">
        <v>12</v>
      </c>
      <c r="I759" t="s">
        <v>34</v>
      </c>
      <c r="J759" t="s">
        <v>18</v>
      </c>
      <c r="K759">
        <v>1240.1199999999999</v>
      </c>
    </row>
    <row r="760" spans="1:11" x14ac:dyDescent="0.15">
      <c r="A760">
        <v>7929491</v>
      </c>
      <c r="B760">
        <f>YEAR(Table1[[#This Row],[Posting_Date]])</f>
        <v>2020</v>
      </c>
      <c r="C760" t="str">
        <f>TEXT(Table1[[#This Row],[Posting_Date]],"mmm")</f>
        <v>Jul</v>
      </c>
      <c r="D760" t="s">
        <v>298</v>
      </c>
      <c r="E760" t="s">
        <v>1767</v>
      </c>
      <c r="F760" t="s">
        <v>677</v>
      </c>
      <c r="G760" t="s">
        <v>30</v>
      </c>
      <c r="H760" t="s">
        <v>49</v>
      </c>
      <c r="I760"/>
      <c r="J760" t="s">
        <v>31</v>
      </c>
      <c r="K760">
        <v>1788.26</v>
      </c>
    </row>
    <row r="761" spans="1:11" x14ac:dyDescent="0.15">
      <c r="A761">
        <v>35085454</v>
      </c>
      <c r="B761">
        <f>YEAR(Table1[[#This Row],[Posting_Date]])</f>
        <v>2020</v>
      </c>
      <c r="C761" t="str">
        <f>TEXT(Table1[[#This Row],[Posting_Date]],"mmm")</f>
        <v>Jul</v>
      </c>
      <c r="D761" t="s">
        <v>298</v>
      </c>
      <c r="E761" t="s">
        <v>1663</v>
      </c>
      <c r="F761" t="s">
        <v>299</v>
      </c>
      <c r="G761" t="s">
        <v>10</v>
      </c>
      <c r="H761" t="s">
        <v>23</v>
      </c>
      <c r="I761"/>
      <c r="J761" t="s">
        <v>13</v>
      </c>
      <c r="K761">
        <v>101.21</v>
      </c>
    </row>
    <row r="762" spans="1:11" x14ac:dyDescent="0.15">
      <c r="A762">
        <v>42236074</v>
      </c>
      <c r="B762">
        <f>YEAR(Table1[[#This Row],[Posting_Date]])</f>
        <v>2020</v>
      </c>
      <c r="C762" t="str">
        <f>TEXT(Table1[[#This Row],[Posting_Date]],"mmm")</f>
        <v>Jul</v>
      </c>
      <c r="D762" t="s">
        <v>298</v>
      </c>
      <c r="E762" t="s">
        <v>1781</v>
      </c>
      <c r="F762" t="s">
        <v>1414</v>
      </c>
      <c r="G762" t="s">
        <v>26</v>
      </c>
      <c r="H762" t="s">
        <v>1765</v>
      </c>
      <c r="I762"/>
      <c r="J762" t="s">
        <v>27</v>
      </c>
      <c r="K762">
        <v>267.67</v>
      </c>
    </row>
    <row r="763" spans="1:11" x14ac:dyDescent="0.15">
      <c r="A763">
        <v>85842938</v>
      </c>
      <c r="B763">
        <f>YEAR(Table1[[#This Row],[Posting_Date]])</f>
        <v>2020</v>
      </c>
      <c r="C763" t="str">
        <f>TEXT(Table1[[#This Row],[Posting_Date]],"mmm")</f>
        <v>Jul</v>
      </c>
      <c r="D763" t="s">
        <v>527</v>
      </c>
      <c r="E763" t="s">
        <v>1663</v>
      </c>
      <c r="F763" t="s">
        <v>528</v>
      </c>
      <c r="G763" t="s">
        <v>21</v>
      </c>
      <c r="H763" t="s">
        <v>23</v>
      </c>
      <c r="I763"/>
      <c r="J763" t="s">
        <v>31</v>
      </c>
      <c r="K763">
        <v>206.96</v>
      </c>
    </row>
    <row r="764" spans="1:11" x14ac:dyDescent="0.15">
      <c r="A764">
        <v>31708625</v>
      </c>
      <c r="B764">
        <f>YEAR(Table1[[#This Row],[Posting_Date]])</f>
        <v>2020</v>
      </c>
      <c r="C764" t="str">
        <f>TEXT(Table1[[#This Row],[Posting_Date]],"mmm")</f>
        <v>Jul</v>
      </c>
      <c r="D764" t="s">
        <v>527</v>
      </c>
      <c r="E764" t="s">
        <v>1663</v>
      </c>
      <c r="F764" t="s">
        <v>1201</v>
      </c>
      <c r="G764" t="s">
        <v>10</v>
      </c>
      <c r="H764" t="s">
        <v>23</v>
      </c>
      <c r="I764"/>
      <c r="J764" t="s">
        <v>13</v>
      </c>
      <c r="K764">
        <v>87.32</v>
      </c>
    </row>
    <row r="765" spans="1:11" x14ac:dyDescent="0.15">
      <c r="A765">
        <v>31186885</v>
      </c>
      <c r="B765">
        <f>YEAR(Table1[[#This Row],[Posting_Date]])</f>
        <v>2020</v>
      </c>
      <c r="C765" t="str">
        <f>TEXT(Table1[[#This Row],[Posting_Date]],"mmm")</f>
        <v>Jul</v>
      </c>
      <c r="D765" t="s">
        <v>300</v>
      </c>
      <c r="E765" t="s">
        <v>1618</v>
      </c>
      <c r="F765" t="s">
        <v>998</v>
      </c>
      <c r="G765" t="s">
        <v>26</v>
      </c>
      <c r="H765" t="s">
        <v>49</v>
      </c>
      <c r="I765"/>
      <c r="J765" t="s">
        <v>27</v>
      </c>
      <c r="K765">
        <v>2808.46</v>
      </c>
    </row>
    <row r="766" spans="1:11" x14ac:dyDescent="0.15">
      <c r="A766">
        <v>46824755</v>
      </c>
      <c r="B766">
        <f>YEAR(Table1[[#This Row],[Posting_Date]])</f>
        <v>2020</v>
      </c>
      <c r="C766" t="str">
        <f>TEXT(Table1[[#This Row],[Posting_Date]],"mmm")</f>
        <v>Jul</v>
      </c>
      <c r="D766" t="s">
        <v>300</v>
      </c>
      <c r="E766" t="s">
        <v>1766</v>
      </c>
      <c r="F766" t="s">
        <v>301</v>
      </c>
      <c r="G766" t="s">
        <v>83</v>
      </c>
      <c r="H766" t="s">
        <v>49</v>
      </c>
      <c r="I766"/>
      <c r="J766" t="s">
        <v>84</v>
      </c>
      <c r="K766">
        <v>108.33</v>
      </c>
    </row>
    <row r="767" spans="1:11" x14ac:dyDescent="0.15">
      <c r="A767">
        <v>79222325</v>
      </c>
      <c r="B767">
        <f>YEAR(Table1[[#This Row],[Posting_Date]])</f>
        <v>2020</v>
      </c>
      <c r="C767" t="str">
        <f>TEXT(Table1[[#This Row],[Posting_Date]],"mmm")</f>
        <v>Jul</v>
      </c>
      <c r="D767" t="s">
        <v>300</v>
      </c>
      <c r="E767" t="s">
        <v>1621</v>
      </c>
      <c r="F767" t="s">
        <v>1535</v>
      </c>
      <c r="G767" t="s">
        <v>30</v>
      </c>
      <c r="H767" t="s">
        <v>49</v>
      </c>
      <c r="I767"/>
      <c r="J767" t="s">
        <v>31</v>
      </c>
      <c r="K767">
        <v>1834.54</v>
      </c>
    </row>
    <row r="768" spans="1:11" x14ac:dyDescent="0.15">
      <c r="A768">
        <v>75615115</v>
      </c>
      <c r="B768">
        <f>YEAR(Table1[[#This Row],[Posting_Date]])</f>
        <v>2020</v>
      </c>
      <c r="C768" t="str">
        <f>TEXT(Table1[[#This Row],[Posting_Date]],"mmm")</f>
        <v>Jul</v>
      </c>
      <c r="D768" t="s">
        <v>1476</v>
      </c>
      <c r="E768" t="s">
        <v>1663</v>
      </c>
      <c r="F768" t="s">
        <v>1477</v>
      </c>
      <c r="G768" t="s">
        <v>21</v>
      </c>
      <c r="H768" t="s">
        <v>23</v>
      </c>
      <c r="I768"/>
      <c r="J768" t="s">
        <v>31</v>
      </c>
      <c r="K768">
        <v>43.38</v>
      </c>
    </row>
    <row r="769" spans="1:11" x14ac:dyDescent="0.15">
      <c r="A769">
        <v>10872849</v>
      </c>
      <c r="B769">
        <f>YEAR(Table1[[#This Row],[Posting_Date]])</f>
        <v>2020</v>
      </c>
      <c r="C769" t="str">
        <f>TEXT(Table1[[#This Row],[Posting_Date]],"mmm")</f>
        <v>Aug</v>
      </c>
      <c r="D769" t="s">
        <v>219</v>
      </c>
      <c r="E769" t="s">
        <v>1611</v>
      </c>
      <c r="F769" t="s">
        <v>1484</v>
      </c>
      <c r="G769" t="s">
        <v>26</v>
      </c>
      <c r="H769" t="s">
        <v>49</v>
      </c>
      <c r="I769"/>
      <c r="J769" t="s">
        <v>27</v>
      </c>
      <c r="K769">
        <v>373.93</v>
      </c>
    </row>
    <row r="770" spans="1:11" x14ac:dyDescent="0.15">
      <c r="A770">
        <v>40877153</v>
      </c>
      <c r="B770">
        <f>YEAR(Table1[[#This Row],[Posting_Date]])</f>
        <v>2020</v>
      </c>
      <c r="C770" t="str">
        <f>TEXT(Table1[[#This Row],[Posting_Date]],"mmm")</f>
        <v>Aug</v>
      </c>
      <c r="D770" t="s">
        <v>219</v>
      </c>
      <c r="E770" t="s">
        <v>1611</v>
      </c>
      <c r="F770" t="s">
        <v>220</v>
      </c>
      <c r="G770" t="s">
        <v>44</v>
      </c>
      <c r="H770" t="s">
        <v>49</v>
      </c>
      <c r="I770"/>
      <c r="J770" t="s">
        <v>18</v>
      </c>
      <c r="K770">
        <v>469.64</v>
      </c>
    </row>
    <row r="771" spans="1:11" x14ac:dyDescent="0.15">
      <c r="A771">
        <v>61398959</v>
      </c>
      <c r="B771">
        <f>YEAR(Table1[[#This Row],[Posting_Date]])</f>
        <v>2020</v>
      </c>
      <c r="C771" t="str">
        <f>TEXT(Table1[[#This Row],[Posting_Date]],"mmm")</f>
        <v>Aug</v>
      </c>
      <c r="D771" t="s">
        <v>219</v>
      </c>
      <c r="E771" t="s">
        <v>1621</v>
      </c>
      <c r="F771" t="s">
        <v>1542</v>
      </c>
      <c r="G771" t="s">
        <v>21</v>
      </c>
      <c r="H771" t="s">
        <v>49</v>
      </c>
      <c r="I771"/>
      <c r="J771" t="s">
        <v>31</v>
      </c>
      <c r="K771">
        <v>1766.29</v>
      </c>
    </row>
    <row r="772" spans="1:11" x14ac:dyDescent="0.15">
      <c r="A772">
        <v>7727917</v>
      </c>
      <c r="B772">
        <f>YEAR(Table1[[#This Row],[Posting_Date]])</f>
        <v>2020</v>
      </c>
      <c r="C772" t="str">
        <f>TEXT(Table1[[#This Row],[Posting_Date]],"mmm")</f>
        <v>Aug</v>
      </c>
      <c r="D772" t="s">
        <v>710</v>
      </c>
      <c r="E772" t="s">
        <v>1618</v>
      </c>
      <c r="F772" t="s">
        <v>1583</v>
      </c>
      <c r="G772" t="s">
        <v>30</v>
      </c>
      <c r="H772" t="s">
        <v>12</v>
      </c>
      <c r="I772" t="s">
        <v>22</v>
      </c>
      <c r="J772" t="s">
        <v>31</v>
      </c>
      <c r="K772">
        <v>2840.87</v>
      </c>
    </row>
    <row r="773" spans="1:11" x14ac:dyDescent="0.15">
      <c r="A773">
        <v>42827197</v>
      </c>
      <c r="B773">
        <f>YEAR(Table1[[#This Row],[Posting_Date]])</f>
        <v>2020</v>
      </c>
      <c r="C773" t="str">
        <f>TEXT(Table1[[#This Row],[Posting_Date]],"mmm")</f>
        <v>Aug</v>
      </c>
      <c r="D773" t="s">
        <v>710</v>
      </c>
      <c r="E773" t="s">
        <v>1611</v>
      </c>
      <c r="F773" t="s">
        <v>711</v>
      </c>
      <c r="G773" t="s">
        <v>30</v>
      </c>
      <c r="H773" t="s">
        <v>49</v>
      </c>
      <c r="I773"/>
      <c r="J773" t="s">
        <v>31</v>
      </c>
      <c r="K773">
        <v>214.08</v>
      </c>
    </row>
    <row r="774" spans="1:11" x14ac:dyDescent="0.15">
      <c r="A774">
        <v>87052213</v>
      </c>
      <c r="B774">
        <f>YEAR(Table1[[#This Row],[Posting_Date]])</f>
        <v>2020</v>
      </c>
      <c r="C774" t="str">
        <f>TEXT(Table1[[#This Row],[Posting_Date]],"mmm")</f>
        <v>Aug</v>
      </c>
      <c r="D774" t="s">
        <v>700</v>
      </c>
      <c r="E774" t="s">
        <v>1767</v>
      </c>
      <c r="F774" t="s">
        <v>701</v>
      </c>
      <c r="G774" t="s">
        <v>44</v>
      </c>
      <c r="H774" t="s">
        <v>12</v>
      </c>
      <c r="I774" t="s">
        <v>22</v>
      </c>
      <c r="J774" t="s">
        <v>18</v>
      </c>
      <c r="K774">
        <v>1493.54</v>
      </c>
    </row>
    <row r="775" spans="1:11" x14ac:dyDescent="0.15">
      <c r="A775">
        <v>91380479</v>
      </c>
      <c r="B775">
        <f>YEAR(Table1[[#This Row],[Posting_Date]])</f>
        <v>2020</v>
      </c>
      <c r="C775" t="str">
        <f>TEXT(Table1[[#This Row],[Posting_Date]],"mmm")</f>
        <v>Aug</v>
      </c>
      <c r="D775" t="s">
        <v>1550</v>
      </c>
      <c r="E775" t="s">
        <v>1611</v>
      </c>
      <c r="F775" t="s">
        <v>1551</v>
      </c>
      <c r="G775" t="s">
        <v>10</v>
      </c>
      <c r="H775" t="s">
        <v>49</v>
      </c>
      <c r="I775"/>
      <c r="J775" t="s">
        <v>13</v>
      </c>
      <c r="K775">
        <v>321.79000000000002</v>
      </c>
    </row>
    <row r="776" spans="1:11" x14ac:dyDescent="0.15">
      <c r="A776">
        <v>19163516</v>
      </c>
      <c r="B776">
        <f>YEAR(Table1[[#This Row],[Posting_Date]])</f>
        <v>2020</v>
      </c>
      <c r="C776" t="str">
        <f>TEXT(Table1[[#This Row],[Posting_Date]],"mmm")</f>
        <v>Aug</v>
      </c>
      <c r="D776" t="s">
        <v>1173</v>
      </c>
      <c r="E776" t="s">
        <v>1621</v>
      </c>
      <c r="F776" t="s">
        <v>1174</v>
      </c>
      <c r="G776" t="s">
        <v>62</v>
      </c>
      <c r="H776" t="s">
        <v>49</v>
      </c>
      <c r="I776"/>
      <c r="J776" t="s">
        <v>63</v>
      </c>
      <c r="K776">
        <v>24.74</v>
      </c>
    </row>
    <row r="777" spans="1:11" x14ac:dyDescent="0.15">
      <c r="A777">
        <v>74062019</v>
      </c>
      <c r="B777">
        <f>YEAR(Table1[[#This Row],[Posting_Date]])</f>
        <v>2020</v>
      </c>
      <c r="C777" t="str">
        <f>TEXT(Table1[[#This Row],[Posting_Date]],"mmm")</f>
        <v>Aug</v>
      </c>
      <c r="D777" t="s">
        <v>1173</v>
      </c>
      <c r="E777" t="s">
        <v>1621</v>
      </c>
      <c r="F777" t="s">
        <v>1531</v>
      </c>
      <c r="G777" t="s">
        <v>62</v>
      </c>
      <c r="H777" t="s">
        <v>49</v>
      </c>
      <c r="I777"/>
      <c r="J777" t="s">
        <v>63</v>
      </c>
      <c r="K777">
        <v>4834.18</v>
      </c>
    </row>
    <row r="778" spans="1:11" x14ac:dyDescent="0.15">
      <c r="A778">
        <v>44771443</v>
      </c>
      <c r="B778">
        <f>YEAR(Table1[[#This Row],[Posting_Date]])</f>
        <v>2020</v>
      </c>
      <c r="C778" t="str">
        <f>TEXT(Table1[[#This Row],[Posting_Date]],"mmm")</f>
        <v>Aug</v>
      </c>
      <c r="D778" t="s">
        <v>648</v>
      </c>
      <c r="E778" t="s">
        <v>1766</v>
      </c>
      <c r="F778" t="s">
        <v>854</v>
      </c>
      <c r="G778" t="s">
        <v>10</v>
      </c>
      <c r="H778" t="s">
        <v>12</v>
      </c>
      <c r="I778" t="s">
        <v>11</v>
      </c>
      <c r="J778" t="s">
        <v>13</v>
      </c>
      <c r="K778">
        <v>1048.3599999999999</v>
      </c>
    </row>
    <row r="779" spans="1:11" x14ac:dyDescent="0.15">
      <c r="A779">
        <v>52259456</v>
      </c>
      <c r="B779">
        <f>YEAR(Table1[[#This Row],[Posting_Date]])</f>
        <v>2020</v>
      </c>
      <c r="C779" t="str">
        <f>TEXT(Table1[[#This Row],[Posting_Date]],"mmm")</f>
        <v>Aug</v>
      </c>
      <c r="D779" t="s">
        <v>648</v>
      </c>
      <c r="E779" t="s">
        <v>1621</v>
      </c>
      <c r="F779" t="s">
        <v>967</v>
      </c>
      <c r="G779" t="s">
        <v>21</v>
      </c>
      <c r="H779" t="s">
        <v>49</v>
      </c>
      <c r="I779"/>
      <c r="J779" t="s">
        <v>31</v>
      </c>
      <c r="K779">
        <v>3688.41</v>
      </c>
    </row>
    <row r="780" spans="1:11" x14ac:dyDescent="0.15">
      <c r="A780">
        <v>69877102</v>
      </c>
      <c r="B780">
        <f>YEAR(Table1[[#This Row],[Posting_Date]])</f>
        <v>2020</v>
      </c>
      <c r="C780" t="str">
        <f>TEXT(Table1[[#This Row],[Posting_Date]],"mmm")</f>
        <v>Aug</v>
      </c>
      <c r="D780" t="s">
        <v>648</v>
      </c>
      <c r="E780" t="s">
        <v>1621</v>
      </c>
      <c r="F780" t="s">
        <v>649</v>
      </c>
      <c r="G780" t="s">
        <v>16</v>
      </c>
      <c r="H780" t="s">
        <v>49</v>
      </c>
      <c r="I780"/>
      <c r="J780" t="s">
        <v>18</v>
      </c>
      <c r="K780">
        <v>3035.52</v>
      </c>
    </row>
    <row r="781" spans="1:11" x14ac:dyDescent="0.15">
      <c r="A781">
        <v>57178837</v>
      </c>
      <c r="B781">
        <f>YEAR(Table1[[#This Row],[Posting_Date]])</f>
        <v>2020</v>
      </c>
      <c r="C781" t="str">
        <f>TEXT(Table1[[#This Row],[Posting_Date]],"mmm")</f>
        <v>Aug</v>
      </c>
      <c r="D781" t="s">
        <v>1129</v>
      </c>
      <c r="E781" t="s">
        <v>1663</v>
      </c>
      <c r="F781" t="s">
        <v>1130</v>
      </c>
      <c r="G781" t="s">
        <v>16</v>
      </c>
      <c r="H781" t="s">
        <v>23</v>
      </c>
      <c r="I781"/>
      <c r="J781" t="s">
        <v>18</v>
      </c>
      <c r="K781">
        <v>143.94</v>
      </c>
    </row>
    <row r="782" spans="1:11" x14ac:dyDescent="0.15">
      <c r="A782">
        <v>9889710</v>
      </c>
      <c r="B782">
        <f>YEAR(Table1[[#This Row],[Posting_Date]])</f>
        <v>2020</v>
      </c>
      <c r="C782" t="str">
        <f>TEXT(Table1[[#This Row],[Posting_Date]],"mmm")</f>
        <v>Aug</v>
      </c>
      <c r="D782" t="s">
        <v>1159</v>
      </c>
      <c r="E782" t="s">
        <v>1663</v>
      </c>
      <c r="F782" t="s">
        <v>1160</v>
      </c>
      <c r="G782" t="s">
        <v>21</v>
      </c>
      <c r="H782" t="s">
        <v>23</v>
      </c>
      <c r="I782"/>
      <c r="J782" t="s">
        <v>31</v>
      </c>
      <c r="K782">
        <v>151.06</v>
      </c>
    </row>
    <row r="783" spans="1:11" x14ac:dyDescent="0.15">
      <c r="A783">
        <v>46051579</v>
      </c>
      <c r="B783">
        <f>YEAR(Table1[[#This Row],[Posting_Date]])</f>
        <v>2020</v>
      </c>
      <c r="C783" t="str">
        <f>TEXT(Table1[[#This Row],[Posting_Date]],"mmm")</f>
        <v>Aug</v>
      </c>
      <c r="D783" t="s">
        <v>54</v>
      </c>
      <c r="E783" t="s">
        <v>1611</v>
      </c>
      <c r="F783" t="s">
        <v>55</v>
      </c>
      <c r="G783" t="s">
        <v>44</v>
      </c>
      <c r="H783" t="s">
        <v>49</v>
      </c>
      <c r="I783"/>
      <c r="J783" t="s">
        <v>18</v>
      </c>
      <c r="K783">
        <v>389.07</v>
      </c>
    </row>
    <row r="784" spans="1:11" x14ac:dyDescent="0.15">
      <c r="A784">
        <v>89518146</v>
      </c>
      <c r="B784">
        <f>YEAR(Table1[[#This Row],[Posting_Date]])</f>
        <v>2020</v>
      </c>
      <c r="C784" t="str">
        <f>TEXT(Table1[[#This Row],[Posting_Date]],"mmm")</f>
        <v>Aug</v>
      </c>
      <c r="D784" t="s">
        <v>1505</v>
      </c>
      <c r="E784" t="s">
        <v>1663</v>
      </c>
      <c r="F784" t="s">
        <v>1506</v>
      </c>
      <c r="G784" t="s">
        <v>62</v>
      </c>
      <c r="H784" t="s">
        <v>23</v>
      </c>
      <c r="I784"/>
      <c r="J784" t="s">
        <v>63</v>
      </c>
      <c r="K784">
        <v>184.59</v>
      </c>
    </row>
    <row r="785" spans="1:11" x14ac:dyDescent="0.15">
      <c r="A785">
        <v>3757648</v>
      </c>
      <c r="B785">
        <f>YEAR(Table1[[#This Row],[Posting_Date]])</f>
        <v>2020</v>
      </c>
      <c r="C785" t="str">
        <f>TEXT(Table1[[#This Row],[Posting_Date]],"mmm")</f>
        <v>Aug</v>
      </c>
      <c r="D785" t="s">
        <v>641</v>
      </c>
      <c r="E785" t="s">
        <v>1621</v>
      </c>
      <c r="F785" t="s">
        <v>642</v>
      </c>
      <c r="G785" t="s">
        <v>44</v>
      </c>
      <c r="H785" t="s">
        <v>12</v>
      </c>
      <c r="I785" t="s">
        <v>11</v>
      </c>
      <c r="J785" t="s">
        <v>18</v>
      </c>
      <c r="K785">
        <v>2079.64</v>
      </c>
    </row>
    <row r="786" spans="1:11" x14ac:dyDescent="0.15">
      <c r="A786">
        <v>19163972</v>
      </c>
      <c r="B786">
        <f>YEAR(Table1[[#This Row],[Posting_Date]])</f>
        <v>2020</v>
      </c>
      <c r="C786" t="str">
        <f>TEXT(Table1[[#This Row],[Posting_Date]],"mmm")</f>
        <v>Aug</v>
      </c>
      <c r="D786" t="s">
        <v>641</v>
      </c>
      <c r="E786" t="s">
        <v>1618</v>
      </c>
      <c r="F786" t="s">
        <v>1273</v>
      </c>
      <c r="G786" t="s">
        <v>30</v>
      </c>
      <c r="H786" t="s">
        <v>49</v>
      </c>
      <c r="I786"/>
      <c r="J786" t="s">
        <v>31</v>
      </c>
      <c r="K786">
        <v>2234.9299999999998</v>
      </c>
    </row>
    <row r="787" spans="1:11" x14ac:dyDescent="0.15">
      <c r="A787">
        <v>26309109</v>
      </c>
      <c r="B787">
        <f>YEAR(Table1[[#This Row],[Posting_Date]])</f>
        <v>2020</v>
      </c>
      <c r="C787" t="str">
        <f>TEXT(Table1[[#This Row],[Posting_Date]],"mmm")</f>
        <v>Aug</v>
      </c>
      <c r="D787" t="s">
        <v>641</v>
      </c>
      <c r="E787" t="s">
        <v>1663</v>
      </c>
      <c r="F787" t="s">
        <v>1255</v>
      </c>
      <c r="G787" t="s">
        <v>44</v>
      </c>
      <c r="H787" t="s">
        <v>23</v>
      </c>
      <c r="I787"/>
      <c r="J787" t="s">
        <v>18</v>
      </c>
      <c r="K787">
        <v>176.58</v>
      </c>
    </row>
    <row r="788" spans="1:11" x14ac:dyDescent="0.15">
      <c r="A788">
        <v>32499270</v>
      </c>
      <c r="B788">
        <f>YEAR(Table1[[#This Row],[Posting_Date]])</f>
        <v>2020</v>
      </c>
      <c r="C788" t="str">
        <f>TEXT(Table1[[#This Row],[Posting_Date]],"mmm")</f>
        <v>Aug</v>
      </c>
      <c r="D788" t="s">
        <v>947</v>
      </c>
      <c r="E788" t="s">
        <v>1621</v>
      </c>
      <c r="F788" t="s">
        <v>948</v>
      </c>
      <c r="G788" t="s">
        <v>21</v>
      </c>
      <c r="H788" t="s">
        <v>49</v>
      </c>
      <c r="I788"/>
      <c r="J788" t="s">
        <v>31</v>
      </c>
      <c r="K788">
        <v>4106.3100000000004</v>
      </c>
    </row>
    <row r="789" spans="1:11" x14ac:dyDescent="0.15">
      <c r="A789">
        <v>75600874</v>
      </c>
      <c r="B789">
        <f>YEAR(Table1[[#This Row],[Posting_Date]])</f>
        <v>2020</v>
      </c>
      <c r="C789" t="str">
        <f>TEXT(Table1[[#This Row],[Posting_Date]],"mmm")</f>
        <v>Aug</v>
      </c>
      <c r="D789" t="s">
        <v>947</v>
      </c>
      <c r="E789" t="s">
        <v>1663</v>
      </c>
      <c r="F789" t="s">
        <v>1485</v>
      </c>
      <c r="G789" t="s">
        <v>10</v>
      </c>
      <c r="H789" t="s">
        <v>23</v>
      </c>
      <c r="I789"/>
      <c r="J789" t="s">
        <v>13</v>
      </c>
      <c r="K789">
        <v>247.4</v>
      </c>
    </row>
    <row r="790" spans="1:11" x14ac:dyDescent="0.15">
      <c r="A790">
        <v>23245356</v>
      </c>
      <c r="B790">
        <f>YEAR(Table1[[#This Row],[Posting_Date]])</f>
        <v>2020</v>
      </c>
      <c r="C790" t="str">
        <f>TEXT(Table1[[#This Row],[Posting_Date]],"mmm")</f>
        <v>Aug</v>
      </c>
      <c r="D790" t="s">
        <v>35</v>
      </c>
      <c r="E790" t="s">
        <v>1618</v>
      </c>
      <c r="F790" t="s">
        <v>903</v>
      </c>
      <c r="G790" t="s">
        <v>83</v>
      </c>
      <c r="H790" t="s">
        <v>49</v>
      </c>
      <c r="I790"/>
      <c r="J790" t="s">
        <v>84</v>
      </c>
      <c r="K790">
        <v>732.08</v>
      </c>
    </row>
    <row r="791" spans="1:11" x14ac:dyDescent="0.15">
      <c r="A791">
        <v>53772623</v>
      </c>
      <c r="B791">
        <f>YEAR(Table1[[#This Row],[Posting_Date]])</f>
        <v>2020</v>
      </c>
      <c r="C791" t="str">
        <f>TEXT(Table1[[#This Row],[Posting_Date]],"mmm")</f>
        <v>Aug</v>
      </c>
      <c r="D791" t="s">
        <v>35</v>
      </c>
      <c r="E791" t="s">
        <v>1766</v>
      </c>
      <c r="F791" t="s">
        <v>36</v>
      </c>
      <c r="G791" t="s">
        <v>26</v>
      </c>
      <c r="H791" t="s">
        <v>49</v>
      </c>
      <c r="I791"/>
      <c r="J791" t="s">
        <v>27</v>
      </c>
      <c r="K791">
        <v>171.3</v>
      </c>
    </row>
    <row r="792" spans="1:11" x14ac:dyDescent="0.15">
      <c r="A792">
        <v>61562252</v>
      </c>
      <c r="B792">
        <f>YEAR(Table1[[#This Row],[Posting_Date]])</f>
        <v>2020</v>
      </c>
      <c r="C792" t="str">
        <f>TEXT(Table1[[#This Row],[Posting_Date]],"mmm")</f>
        <v>Aug</v>
      </c>
      <c r="D792" t="s">
        <v>35</v>
      </c>
      <c r="E792" t="s">
        <v>1621</v>
      </c>
      <c r="F792" t="s">
        <v>1189</v>
      </c>
      <c r="G792" t="s">
        <v>10</v>
      </c>
      <c r="H792" t="s">
        <v>49</v>
      </c>
      <c r="I792"/>
      <c r="J792" t="s">
        <v>13</v>
      </c>
      <c r="K792">
        <v>992.34</v>
      </c>
    </row>
    <row r="793" spans="1:11" x14ac:dyDescent="0.15">
      <c r="A793">
        <v>53234224</v>
      </c>
      <c r="B793">
        <f>YEAR(Table1[[#This Row],[Posting_Date]])</f>
        <v>2020</v>
      </c>
      <c r="C793" t="str">
        <f>TEXT(Table1[[#This Row],[Posting_Date]],"mmm")</f>
        <v>Aug</v>
      </c>
      <c r="D793" t="s">
        <v>456</v>
      </c>
      <c r="E793" t="s">
        <v>1621</v>
      </c>
      <c r="F793" t="s">
        <v>1521</v>
      </c>
      <c r="G793" t="s">
        <v>83</v>
      </c>
      <c r="H793" t="s">
        <v>12</v>
      </c>
      <c r="I793" t="s">
        <v>11</v>
      </c>
      <c r="J793" t="s">
        <v>84</v>
      </c>
      <c r="K793">
        <v>940.72</v>
      </c>
    </row>
    <row r="794" spans="1:11" x14ac:dyDescent="0.15">
      <c r="A794">
        <v>39808786</v>
      </c>
      <c r="B794">
        <f>YEAR(Table1[[#This Row],[Posting_Date]])</f>
        <v>2020</v>
      </c>
      <c r="C794" t="str">
        <f>TEXT(Table1[[#This Row],[Posting_Date]],"mmm")</f>
        <v>Aug</v>
      </c>
      <c r="D794" t="s">
        <v>456</v>
      </c>
      <c r="E794" t="s">
        <v>1615</v>
      </c>
      <c r="F794" t="s">
        <v>457</v>
      </c>
      <c r="G794" t="s">
        <v>83</v>
      </c>
      <c r="H794" t="s">
        <v>12</v>
      </c>
      <c r="I794" t="s">
        <v>22</v>
      </c>
      <c r="J794" t="s">
        <v>84</v>
      </c>
      <c r="K794">
        <v>1717.08</v>
      </c>
    </row>
    <row r="795" spans="1:11" x14ac:dyDescent="0.15">
      <c r="A795">
        <v>92853553</v>
      </c>
      <c r="B795">
        <f>YEAR(Table1[[#This Row],[Posting_Date]])</f>
        <v>2020</v>
      </c>
      <c r="C795" t="str">
        <f>TEXT(Table1[[#This Row],[Posting_Date]],"mmm")</f>
        <v>Aug</v>
      </c>
      <c r="D795" t="s">
        <v>456</v>
      </c>
      <c r="E795" t="s">
        <v>1767</v>
      </c>
      <c r="F795" t="s">
        <v>1452</v>
      </c>
      <c r="G795" t="s">
        <v>44</v>
      </c>
      <c r="H795" t="s">
        <v>49</v>
      </c>
      <c r="I795"/>
      <c r="J795" t="s">
        <v>18</v>
      </c>
      <c r="K795">
        <v>3106.78</v>
      </c>
    </row>
    <row r="796" spans="1:11" x14ac:dyDescent="0.15">
      <c r="A796">
        <v>21792508</v>
      </c>
      <c r="B796">
        <f>YEAR(Table1[[#This Row],[Posting_Date]])</f>
        <v>2020</v>
      </c>
      <c r="C796" t="str">
        <f>TEXT(Table1[[#This Row],[Posting_Date]],"mmm")</f>
        <v>Aug</v>
      </c>
      <c r="D796" t="s">
        <v>196</v>
      </c>
      <c r="E796" t="s">
        <v>1618</v>
      </c>
      <c r="F796" t="s">
        <v>197</v>
      </c>
      <c r="G796" t="s">
        <v>21</v>
      </c>
      <c r="H796" t="s">
        <v>12</v>
      </c>
      <c r="I796" t="s">
        <v>11</v>
      </c>
      <c r="J796" t="s">
        <v>31</v>
      </c>
      <c r="K796">
        <v>812.31</v>
      </c>
    </row>
    <row r="797" spans="1:11" x14ac:dyDescent="0.15">
      <c r="A797">
        <v>60744038</v>
      </c>
      <c r="B797">
        <f>YEAR(Table1[[#This Row],[Posting_Date]])</f>
        <v>2020</v>
      </c>
      <c r="C797" t="str">
        <f>TEXT(Table1[[#This Row],[Posting_Date]],"mmm")</f>
        <v>Aug</v>
      </c>
      <c r="D797" t="s">
        <v>196</v>
      </c>
      <c r="E797" t="s">
        <v>1621</v>
      </c>
      <c r="F797" t="s">
        <v>550</v>
      </c>
      <c r="G797" t="s">
        <v>62</v>
      </c>
      <c r="H797" t="s">
        <v>49</v>
      </c>
      <c r="I797"/>
      <c r="J797" t="s">
        <v>63</v>
      </c>
      <c r="K797">
        <v>3604.48</v>
      </c>
    </row>
    <row r="798" spans="1:11" x14ac:dyDescent="0.15">
      <c r="A798">
        <v>50718880</v>
      </c>
      <c r="B798">
        <f>YEAR(Table1[[#This Row],[Posting_Date]])</f>
        <v>2020</v>
      </c>
      <c r="C798" t="str">
        <f>TEXT(Table1[[#This Row],[Posting_Date]],"mmm")</f>
        <v>Aug</v>
      </c>
      <c r="D798" t="s">
        <v>196</v>
      </c>
      <c r="E798" t="s">
        <v>1618</v>
      </c>
      <c r="F798" t="s">
        <v>1433</v>
      </c>
      <c r="G798" t="s">
        <v>21</v>
      </c>
      <c r="H798" t="s">
        <v>49</v>
      </c>
      <c r="I798"/>
      <c r="J798" t="s">
        <v>31</v>
      </c>
      <c r="K798">
        <v>169.16</v>
      </c>
    </row>
    <row r="799" spans="1:11" x14ac:dyDescent="0.15">
      <c r="A799">
        <v>56813890</v>
      </c>
      <c r="B799">
        <f>YEAR(Table1[[#This Row],[Posting_Date]])</f>
        <v>2020</v>
      </c>
      <c r="C799" t="str">
        <f>TEXT(Table1[[#This Row],[Posting_Date]],"mmm")</f>
        <v>Aug</v>
      </c>
      <c r="D799" t="s">
        <v>379</v>
      </c>
      <c r="E799" t="s">
        <v>1611</v>
      </c>
      <c r="F799" t="s">
        <v>1049</v>
      </c>
      <c r="G799" t="s">
        <v>30</v>
      </c>
      <c r="H799" t="s">
        <v>12</v>
      </c>
      <c r="I799" t="s">
        <v>22</v>
      </c>
      <c r="J799" t="s">
        <v>31</v>
      </c>
      <c r="K799">
        <v>2292.6799999999998</v>
      </c>
    </row>
    <row r="800" spans="1:11" x14ac:dyDescent="0.15">
      <c r="A800">
        <v>83856868</v>
      </c>
      <c r="B800">
        <f>YEAR(Table1[[#This Row],[Posting_Date]])</f>
        <v>2020</v>
      </c>
      <c r="C800" t="str">
        <f>TEXT(Table1[[#This Row],[Posting_Date]],"mmm")</f>
        <v>Aug</v>
      </c>
      <c r="D800" t="s">
        <v>379</v>
      </c>
      <c r="E800" t="s">
        <v>1618</v>
      </c>
      <c r="F800" t="s">
        <v>380</v>
      </c>
      <c r="G800" t="s">
        <v>30</v>
      </c>
      <c r="H800" t="s">
        <v>49</v>
      </c>
      <c r="I800"/>
      <c r="J800" t="s">
        <v>31</v>
      </c>
      <c r="K800">
        <v>1397.94</v>
      </c>
    </row>
    <row r="801" spans="1:11" x14ac:dyDescent="0.15">
      <c r="A801">
        <v>51588889</v>
      </c>
      <c r="B801">
        <f>YEAR(Table1[[#This Row],[Posting_Date]])</f>
        <v>2020</v>
      </c>
      <c r="C801" t="str">
        <f>TEXT(Table1[[#This Row],[Posting_Date]],"mmm")</f>
        <v>Aug</v>
      </c>
      <c r="D801" t="s">
        <v>337</v>
      </c>
      <c r="E801" t="s">
        <v>1766</v>
      </c>
      <c r="F801" t="s">
        <v>927</v>
      </c>
      <c r="G801" t="s">
        <v>62</v>
      </c>
      <c r="H801" t="s">
        <v>49</v>
      </c>
      <c r="I801"/>
      <c r="J801" t="s">
        <v>63</v>
      </c>
      <c r="K801">
        <v>110.17</v>
      </c>
    </row>
    <row r="802" spans="1:11" x14ac:dyDescent="0.15">
      <c r="A802">
        <v>46248683</v>
      </c>
      <c r="B802">
        <f>YEAR(Table1[[#This Row],[Posting_Date]])</f>
        <v>2020</v>
      </c>
      <c r="C802" t="str">
        <f>TEXT(Table1[[#This Row],[Posting_Date]],"mmm")</f>
        <v>Aug</v>
      </c>
      <c r="D802" t="s">
        <v>337</v>
      </c>
      <c r="E802" t="s">
        <v>1663</v>
      </c>
      <c r="F802" t="s">
        <v>338</v>
      </c>
      <c r="G802" t="s">
        <v>30</v>
      </c>
      <c r="H802" t="s">
        <v>23</v>
      </c>
      <c r="I802"/>
      <c r="J802" t="s">
        <v>31</v>
      </c>
      <c r="K802">
        <v>64.25</v>
      </c>
    </row>
    <row r="803" spans="1:11" x14ac:dyDescent="0.15">
      <c r="A803">
        <v>93076214</v>
      </c>
      <c r="B803">
        <f>YEAR(Table1[[#This Row],[Posting_Date]])</f>
        <v>2020</v>
      </c>
      <c r="C803" t="str">
        <f>TEXT(Table1[[#This Row],[Posting_Date]],"mmm")</f>
        <v>Aug</v>
      </c>
      <c r="D803" t="s">
        <v>1429</v>
      </c>
      <c r="E803" t="s">
        <v>1618</v>
      </c>
      <c r="F803" t="s">
        <v>1479</v>
      </c>
      <c r="G803" t="s">
        <v>16</v>
      </c>
      <c r="H803" t="s">
        <v>49</v>
      </c>
      <c r="I803"/>
      <c r="J803" t="s">
        <v>18</v>
      </c>
      <c r="K803">
        <v>3204.11</v>
      </c>
    </row>
    <row r="804" spans="1:11" x14ac:dyDescent="0.15">
      <c r="A804">
        <v>79361659</v>
      </c>
      <c r="B804">
        <f>YEAR(Table1[[#This Row],[Posting_Date]])</f>
        <v>2020</v>
      </c>
      <c r="C804" t="str">
        <f>TEXT(Table1[[#This Row],[Posting_Date]],"mmm")</f>
        <v>Aug</v>
      </c>
      <c r="D804" t="s">
        <v>1429</v>
      </c>
      <c r="E804" t="s">
        <v>1766</v>
      </c>
      <c r="F804" t="s">
        <v>1430</v>
      </c>
      <c r="G804" t="s">
        <v>10</v>
      </c>
      <c r="H804" t="s">
        <v>49</v>
      </c>
      <c r="I804"/>
      <c r="J804" t="s">
        <v>13</v>
      </c>
      <c r="K804">
        <v>80.69</v>
      </c>
    </row>
    <row r="805" spans="1:11" x14ac:dyDescent="0.15">
      <c r="A805">
        <v>6079690</v>
      </c>
      <c r="B805">
        <f>YEAR(Table1[[#This Row],[Posting_Date]])</f>
        <v>2020</v>
      </c>
      <c r="C805" t="str">
        <f>TEXT(Table1[[#This Row],[Posting_Date]],"mmm")</f>
        <v>Aug</v>
      </c>
      <c r="D805" t="s">
        <v>256</v>
      </c>
      <c r="E805" t="s">
        <v>1621</v>
      </c>
      <c r="F805" t="s">
        <v>1443</v>
      </c>
      <c r="G805" t="s">
        <v>21</v>
      </c>
      <c r="H805" t="s">
        <v>12</v>
      </c>
      <c r="I805" t="s">
        <v>34</v>
      </c>
      <c r="J805" t="s">
        <v>31</v>
      </c>
      <c r="K805">
        <v>240.19</v>
      </c>
    </row>
    <row r="806" spans="1:11" x14ac:dyDescent="0.15">
      <c r="A806">
        <v>8278023</v>
      </c>
      <c r="B806">
        <f>YEAR(Table1[[#This Row],[Posting_Date]])</f>
        <v>2020</v>
      </c>
      <c r="C806" t="str">
        <f>TEXT(Table1[[#This Row],[Posting_Date]],"mmm")</f>
        <v>Aug</v>
      </c>
      <c r="D806" t="s">
        <v>256</v>
      </c>
      <c r="E806" t="s">
        <v>1663</v>
      </c>
      <c r="F806" t="s">
        <v>257</v>
      </c>
      <c r="G806" t="s">
        <v>83</v>
      </c>
      <c r="H806" t="s">
        <v>23</v>
      </c>
      <c r="I806"/>
      <c r="J806" t="s">
        <v>84</v>
      </c>
      <c r="K806">
        <v>197.22</v>
      </c>
    </row>
    <row r="807" spans="1:11" x14ac:dyDescent="0.15">
      <c r="A807">
        <v>33250264</v>
      </c>
      <c r="B807">
        <f>YEAR(Table1[[#This Row],[Posting_Date]])</f>
        <v>2020</v>
      </c>
      <c r="C807" t="str">
        <f>TEXT(Table1[[#This Row],[Posting_Date]],"mmm")</f>
        <v>Aug</v>
      </c>
      <c r="D807" t="s">
        <v>404</v>
      </c>
      <c r="E807" t="s">
        <v>1767</v>
      </c>
      <c r="F807" t="s">
        <v>405</v>
      </c>
      <c r="G807" t="s">
        <v>83</v>
      </c>
      <c r="H807" t="s">
        <v>12</v>
      </c>
      <c r="I807" t="s">
        <v>22</v>
      </c>
      <c r="J807" t="s">
        <v>84</v>
      </c>
      <c r="K807">
        <v>2238.17</v>
      </c>
    </row>
    <row r="808" spans="1:11" x14ac:dyDescent="0.15">
      <c r="A808">
        <v>52038222</v>
      </c>
      <c r="B808">
        <f>YEAR(Table1[[#This Row],[Posting_Date]])</f>
        <v>2020</v>
      </c>
      <c r="C808" t="str">
        <f>TEXT(Table1[[#This Row],[Posting_Date]],"mmm")</f>
        <v>Aug</v>
      </c>
      <c r="D808" t="s">
        <v>404</v>
      </c>
      <c r="E808" t="s">
        <v>1618</v>
      </c>
      <c r="F808" t="s">
        <v>1468</v>
      </c>
      <c r="G808" t="s">
        <v>62</v>
      </c>
      <c r="H808" t="s">
        <v>49</v>
      </c>
      <c r="I808"/>
      <c r="J808" t="s">
        <v>63</v>
      </c>
      <c r="K808">
        <v>242.74</v>
      </c>
    </row>
    <row r="809" spans="1:11" x14ac:dyDescent="0.15">
      <c r="A809">
        <v>34992515</v>
      </c>
      <c r="B809">
        <f>YEAR(Table1[[#This Row],[Posting_Date]])</f>
        <v>2020</v>
      </c>
      <c r="C809" t="str">
        <f>TEXT(Table1[[#This Row],[Posting_Date]],"mmm")</f>
        <v>Aug</v>
      </c>
      <c r="D809" t="s">
        <v>925</v>
      </c>
      <c r="E809" t="s">
        <v>1767</v>
      </c>
      <c r="F809" t="s">
        <v>1472</v>
      </c>
      <c r="G809" t="s">
        <v>30</v>
      </c>
      <c r="H809" t="s">
        <v>12</v>
      </c>
      <c r="I809" t="s">
        <v>17</v>
      </c>
      <c r="J809" t="s">
        <v>31</v>
      </c>
      <c r="K809">
        <v>3224.96</v>
      </c>
    </row>
    <row r="810" spans="1:11" x14ac:dyDescent="0.15">
      <c r="A810">
        <v>19248841</v>
      </c>
      <c r="B810">
        <f>YEAR(Table1[[#This Row],[Posting_Date]])</f>
        <v>2020</v>
      </c>
      <c r="C810" t="str">
        <f>TEXT(Table1[[#This Row],[Posting_Date]],"mmm")</f>
        <v>Aug</v>
      </c>
      <c r="D810" t="s">
        <v>925</v>
      </c>
      <c r="E810" t="s">
        <v>1766</v>
      </c>
      <c r="F810" t="s">
        <v>1567</v>
      </c>
      <c r="G810" t="s">
        <v>83</v>
      </c>
      <c r="H810" t="s">
        <v>49</v>
      </c>
      <c r="I810"/>
      <c r="J810" t="s">
        <v>84</v>
      </c>
      <c r="K810">
        <v>227.86</v>
      </c>
    </row>
    <row r="811" spans="1:11" x14ac:dyDescent="0.15">
      <c r="A811">
        <v>15355640</v>
      </c>
      <c r="B811">
        <f>YEAR(Table1[[#This Row],[Posting_Date]])</f>
        <v>2020</v>
      </c>
      <c r="C811" t="str">
        <f>TEXT(Table1[[#This Row],[Posting_Date]],"mmm")</f>
        <v>Aug</v>
      </c>
      <c r="D811" t="s">
        <v>925</v>
      </c>
      <c r="E811" t="s">
        <v>1782</v>
      </c>
      <c r="F811" t="s">
        <v>926</v>
      </c>
      <c r="G811" t="s">
        <v>83</v>
      </c>
      <c r="H811" t="s">
        <v>1765</v>
      </c>
      <c r="I811"/>
      <c r="J811" t="s">
        <v>84</v>
      </c>
      <c r="K811">
        <v>59.31</v>
      </c>
    </row>
    <row r="812" spans="1:11" x14ac:dyDescent="0.15">
      <c r="A812">
        <v>20874770</v>
      </c>
      <c r="B812">
        <f>YEAR(Table1[[#This Row],[Posting_Date]])</f>
        <v>2020</v>
      </c>
      <c r="C812" t="str">
        <f>TEXT(Table1[[#This Row],[Posting_Date]],"mmm")</f>
        <v>Aug</v>
      </c>
      <c r="D812" t="s">
        <v>419</v>
      </c>
      <c r="E812" t="s">
        <v>1611</v>
      </c>
      <c r="F812" t="s">
        <v>420</v>
      </c>
      <c r="G812" t="s">
        <v>26</v>
      </c>
      <c r="H812" t="s">
        <v>12</v>
      </c>
      <c r="I812" t="s">
        <v>11</v>
      </c>
      <c r="J812" t="s">
        <v>27</v>
      </c>
      <c r="K812">
        <v>2071.9899999999998</v>
      </c>
    </row>
    <row r="813" spans="1:11" x14ac:dyDescent="0.15">
      <c r="A813">
        <v>10796110</v>
      </c>
      <c r="B813">
        <f>YEAR(Table1[[#This Row],[Posting_Date]])</f>
        <v>2020</v>
      </c>
      <c r="C813" t="str">
        <f>TEXT(Table1[[#This Row],[Posting_Date]],"mmm")</f>
        <v>Aug</v>
      </c>
      <c r="D813" t="s">
        <v>419</v>
      </c>
      <c r="E813" t="s">
        <v>1618</v>
      </c>
      <c r="F813" t="s">
        <v>1167</v>
      </c>
      <c r="G813" t="s">
        <v>26</v>
      </c>
      <c r="H813" t="s">
        <v>12</v>
      </c>
      <c r="I813" t="s">
        <v>11</v>
      </c>
      <c r="J813" t="s">
        <v>27</v>
      </c>
      <c r="K813">
        <v>1196.58</v>
      </c>
    </row>
    <row r="814" spans="1:11" x14ac:dyDescent="0.15">
      <c r="A814">
        <v>73573793</v>
      </c>
      <c r="B814">
        <f>YEAR(Table1[[#This Row],[Posting_Date]])</f>
        <v>2020</v>
      </c>
      <c r="C814" t="str">
        <f>TEXT(Table1[[#This Row],[Posting_Date]],"mmm")</f>
        <v>Aug</v>
      </c>
      <c r="D814" t="s">
        <v>1557</v>
      </c>
      <c r="E814" t="s">
        <v>1604</v>
      </c>
      <c r="F814" t="s">
        <v>1558</v>
      </c>
      <c r="G814" t="s">
        <v>10</v>
      </c>
      <c r="H814" t="s">
        <v>49</v>
      </c>
      <c r="I814"/>
      <c r="J814" t="s">
        <v>13</v>
      </c>
      <c r="K814">
        <v>151.97</v>
      </c>
    </row>
    <row r="815" spans="1:11" x14ac:dyDescent="0.15">
      <c r="A815">
        <v>72865576</v>
      </c>
      <c r="B815">
        <f>YEAR(Table1[[#This Row],[Posting_Date]])</f>
        <v>2020</v>
      </c>
      <c r="C815" t="str">
        <f>TEXT(Table1[[#This Row],[Posting_Date]],"mmm")</f>
        <v>Sep</v>
      </c>
      <c r="D815" t="s">
        <v>1350</v>
      </c>
      <c r="E815" t="s">
        <v>1611</v>
      </c>
      <c r="F815" t="s">
        <v>1351</v>
      </c>
      <c r="G815" t="s">
        <v>62</v>
      </c>
      <c r="H815" t="s">
        <v>12</v>
      </c>
      <c r="I815" t="s">
        <v>17</v>
      </c>
      <c r="J815" t="s">
        <v>63</v>
      </c>
      <c r="K815">
        <v>791.48</v>
      </c>
    </row>
    <row r="816" spans="1:11" x14ac:dyDescent="0.15">
      <c r="A816">
        <v>98148705</v>
      </c>
      <c r="B816">
        <f>YEAR(Table1[[#This Row],[Posting_Date]])</f>
        <v>2020</v>
      </c>
      <c r="C816" t="str">
        <f>TEXT(Table1[[#This Row],[Posting_Date]],"mmm")</f>
        <v>Sep</v>
      </c>
      <c r="D816" t="s">
        <v>775</v>
      </c>
      <c r="E816" t="s">
        <v>1618</v>
      </c>
      <c r="F816" t="s">
        <v>776</v>
      </c>
      <c r="G816" t="s">
        <v>62</v>
      </c>
      <c r="H816" t="s">
        <v>12</v>
      </c>
      <c r="I816" t="s">
        <v>34</v>
      </c>
      <c r="J816" t="s">
        <v>63</v>
      </c>
      <c r="K816">
        <v>1355.3</v>
      </c>
    </row>
    <row r="817" spans="1:11" x14ac:dyDescent="0.15">
      <c r="A817">
        <v>89228733</v>
      </c>
      <c r="B817">
        <f>YEAR(Table1[[#This Row],[Posting_Date]])</f>
        <v>2020</v>
      </c>
      <c r="C817" t="str">
        <f>TEXT(Table1[[#This Row],[Posting_Date]],"mmm")</f>
        <v>Sep</v>
      </c>
      <c r="D817" t="s">
        <v>775</v>
      </c>
      <c r="E817" t="s">
        <v>1621</v>
      </c>
      <c r="F817" t="s">
        <v>1039</v>
      </c>
      <c r="G817" t="s">
        <v>21</v>
      </c>
      <c r="H817" t="s">
        <v>12</v>
      </c>
      <c r="I817" t="s">
        <v>22</v>
      </c>
      <c r="J817" t="s">
        <v>31</v>
      </c>
      <c r="K817">
        <v>2032.19</v>
      </c>
    </row>
    <row r="818" spans="1:11" x14ac:dyDescent="0.15">
      <c r="A818">
        <v>49587286</v>
      </c>
      <c r="B818">
        <f>YEAR(Table1[[#This Row],[Posting_Date]])</f>
        <v>2020</v>
      </c>
      <c r="C818" t="str">
        <f>TEXT(Table1[[#This Row],[Posting_Date]],"mmm")</f>
        <v>Sep</v>
      </c>
      <c r="D818" t="s">
        <v>775</v>
      </c>
      <c r="E818" t="s">
        <v>1618</v>
      </c>
      <c r="F818" t="s">
        <v>1509</v>
      </c>
      <c r="G818" t="s">
        <v>16</v>
      </c>
      <c r="H818" t="s">
        <v>49</v>
      </c>
      <c r="I818"/>
      <c r="J818" t="s">
        <v>18</v>
      </c>
      <c r="K818">
        <v>994.51</v>
      </c>
    </row>
    <row r="819" spans="1:11" x14ac:dyDescent="0.15">
      <c r="A819">
        <v>79956381</v>
      </c>
      <c r="B819">
        <f>YEAR(Table1[[#This Row],[Posting_Date]])</f>
        <v>2020</v>
      </c>
      <c r="C819" t="str">
        <f>TEXT(Table1[[#This Row],[Posting_Date]],"mmm")</f>
        <v>Sep</v>
      </c>
      <c r="D819" t="s">
        <v>383</v>
      </c>
      <c r="E819" t="s">
        <v>1630</v>
      </c>
      <c r="F819" t="s">
        <v>384</v>
      </c>
      <c r="G819" t="s">
        <v>21</v>
      </c>
      <c r="H819" t="s">
        <v>12</v>
      </c>
      <c r="I819" t="s">
        <v>11</v>
      </c>
      <c r="J819" t="s">
        <v>31</v>
      </c>
      <c r="K819">
        <v>242.23</v>
      </c>
    </row>
    <row r="820" spans="1:11" x14ac:dyDescent="0.15">
      <c r="A820">
        <v>32415426</v>
      </c>
      <c r="B820">
        <f>YEAR(Table1[[#This Row],[Posting_Date]])</f>
        <v>2020</v>
      </c>
      <c r="C820" t="str">
        <f>TEXT(Table1[[#This Row],[Posting_Date]],"mmm")</f>
        <v>Sep</v>
      </c>
      <c r="D820" t="s">
        <v>383</v>
      </c>
      <c r="E820" t="s">
        <v>1636</v>
      </c>
      <c r="F820" t="s">
        <v>877</v>
      </c>
      <c r="G820" t="s">
        <v>21</v>
      </c>
      <c r="H820" t="s">
        <v>49</v>
      </c>
      <c r="I820"/>
      <c r="J820" t="s">
        <v>31</v>
      </c>
      <c r="K820">
        <v>702.85</v>
      </c>
    </row>
    <row r="821" spans="1:11" x14ac:dyDescent="0.15">
      <c r="A821">
        <v>70455442</v>
      </c>
      <c r="B821">
        <f>YEAR(Table1[[#This Row],[Posting_Date]])</f>
        <v>2020</v>
      </c>
      <c r="C821" t="str">
        <f>TEXT(Table1[[#This Row],[Posting_Date]],"mmm")</f>
        <v>Sep</v>
      </c>
      <c r="D821" t="s">
        <v>1196</v>
      </c>
      <c r="E821" t="s">
        <v>1618</v>
      </c>
      <c r="F821" t="s">
        <v>1224</v>
      </c>
      <c r="G821" t="s">
        <v>16</v>
      </c>
      <c r="H821" t="s">
        <v>12</v>
      </c>
      <c r="I821" t="s">
        <v>34</v>
      </c>
      <c r="J821" t="s">
        <v>18</v>
      </c>
      <c r="K821">
        <v>2620.66</v>
      </c>
    </row>
    <row r="822" spans="1:11" x14ac:dyDescent="0.15">
      <c r="A822">
        <v>87773179</v>
      </c>
      <c r="B822">
        <f>YEAR(Table1[[#This Row],[Posting_Date]])</f>
        <v>2020</v>
      </c>
      <c r="C822" t="str">
        <f>TEXT(Table1[[#This Row],[Posting_Date]],"mmm")</f>
        <v>Sep</v>
      </c>
      <c r="D822" t="s">
        <v>1196</v>
      </c>
      <c r="E822" t="s">
        <v>1663</v>
      </c>
      <c r="F822" t="s">
        <v>1197</v>
      </c>
      <c r="G822" t="s">
        <v>10</v>
      </c>
      <c r="H822" t="s">
        <v>23</v>
      </c>
      <c r="I822"/>
      <c r="J822" t="s">
        <v>13</v>
      </c>
      <c r="K822">
        <v>54.85</v>
      </c>
    </row>
    <row r="823" spans="1:11" x14ac:dyDescent="0.15">
      <c r="A823">
        <v>91543509</v>
      </c>
      <c r="B823">
        <f>YEAR(Table1[[#This Row],[Posting_Date]])</f>
        <v>2020</v>
      </c>
      <c r="C823" t="str">
        <f>TEXT(Table1[[#This Row],[Posting_Date]],"mmm")</f>
        <v>Sep</v>
      </c>
      <c r="D823" t="s">
        <v>141</v>
      </c>
      <c r="E823" t="s">
        <v>1618</v>
      </c>
      <c r="F823" t="s">
        <v>1220</v>
      </c>
      <c r="G823" t="s">
        <v>62</v>
      </c>
      <c r="H823" t="s">
        <v>49</v>
      </c>
      <c r="I823"/>
      <c r="J823" t="s">
        <v>63</v>
      </c>
      <c r="K823">
        <v>520.72</v>
      </c>
    </row>
    <row r="824" spans="1:11" x14ac:dyDescent="0.15">
      <c r="A824">
        <v>11064739</v>
      </c>
      <c r="B824">
        <f>YEAR(Table1[[#This Row],[Posting_Date]])</f>
        <v>2020</v>
      </c>
      <c r="C824" t="str">
        <f>TEXT(Table1[[#This Row],[Posting_Date]],"mmm")</f>
        <v>Sep</v>
      </c>
      <c r="D824" t="s">
        <v>141</v>
      </c>
      <c r="E824" t="s">
        <v>1618</v>
      </c>
      <c r="F824" t="s">
        <v>142</v>
      </c>
      <c r="G824" t="s">
        <v>10</v>
      </c>
      <c r="H824" t="s">
        <v>49</v>
      </c>
      <c r="I824"/>
      <c r="J824" t="s">
        <v>13</v>
      </c>
      <c r="K824">
        <v>511.88</v>
      </c>
    </row>
    <row r="825" spans="1:11" x14ac:dyDescent="0.15">
      <c r="A825">
        <v>91908801</v>
      </c>
      <c r="B825">
        <f>YEAR(Table1[[#This Row],[Posting_Date]])</f>
        <v>2020</v>
      </c>
      <c r="C825" t="str">
        <f>TEXT(Table1[[#This Row],[Posting_Date]],"mmm")</f>
        <v>Sep</v>
      </c>
      <c r="D825" t="s">
        <v>381</v>
      </c>
      <c r="E825" t="s">
        <v>1663</v>
      </c>
      <c r="F825" t="s">
        <v>773</v>
      </c>
      <c r="G825" t="s">
        <v>62</v>
      </c>
      <c r="H825" t="s">
        <v>23</v>
      </c>
      <c r="I825"/>
      <c r="J825" t="s">
        <v>63</v>
      </c>
      <c r="K825">
        <v>71.55</v>
      </c>
    </row>
    <row r="826" spans="1:11" x14ac:dyDescent="0.15">
      <c r="A826">
        <v>14275868</v>
      </c>
      <c r="B826">
        <f>YEAR(Table1[[#This Row],[Posting_Date]])</f>
        <v>2020</v>
      </c>
      <c r="C826" t="str">
        <f>TEXT(Table1[[#This Row],[Posting_Date]],"mmm")</f>
        <v>Sep</v>
      </c>
      <c r="D826" t="s">
        <v>381</v>
      </c>
      <c r="E826" t="s">
        <v>1663</v>
      </c>
      <c r="F826" t="s">
        <v>382</v>
      </c>
      <c r="G826" t="s">
        <v>21</v>
      </c>
      <c r="H826" t="s">
        <v>23</v>
      </c>
      <c r="I826"/>
      <c r="J826" t="s">
        <v>31</v>
      </c>
      <c r="K826">
        <v>49.95</v>
      </c>
    </row>
    <row r="827" spans="1:11" x14ac:dyDescent="0.15">
      <c r="A827">
        <v>80725154</v>
      </c>
      <c r="B827">
        <f>YEAR(Table1[[#This Row],[Posting_Date]])</f>
        <v>2020</v>
      </c>
      <c r="C827" t="str">
        <f>TEXT(Table1[[#This Row],[Posting_Date]],"mmm")</f>
        <v>Sep</v>
      </c>
      <c r="D827" t="s">
        <v>1536</v>
      </c>
      <c r="E827" t="s">
        <v>1663</v>
      </c>
      <c r="F827" t="s">
        <v>1537</v>
      </c>
      <c r="G827" t="s">
        <v>44</v>
      </c>
      <c r="H827" t="s">
        <v>23</v>
      </c>
      <c r="I827"/>
      <c r="J827" t="s">
        <v>18</v>
      </c>
      <c r="K827">
        <v>233.07</v>
      </c>
    </row>
    <row r="828" spans="1:11" x14ac:dyDescent="0.15">
      <c r="A828">
        <v>92593170</v>
      </c>
      <c r="B828">
        <f>YEAR(Table1[[#This Row],[Posting_Date]])</f>
        <v>2020</v>
      </c>
      <c r="C828" t="str">
        <f>TEXT(Table1[[#This Row],[Posting_Date]],"mmm")</f>
        <v>Sep</v>
      </c>
      <c r="D828" t="s">
        <v>387</v>
      </c>
      <c r="E828" t="s">
        <v>1588</v>
      </c>
      <c r="F828" t="s">
        <v>388</v>
      </c>
      <c r="G828" t="s">
        <v>10</v>
      </c>
      <c r="H828" t="s">
        <v>49</v>
      </c>
      <c r="I828"/>
      <c r="J828" t="s">
        <v>13</v>
      </c>
      <c r="K828">
        <v>282.02</v>
      </c>
    </row>
    <row r="829" spans="1:11" x14ac:dyDescent="0.15">
      <c r="A829">
        <v>23588109</v>
      </c>
      <c r="B829">
        <f>YEAR(Table1[[#This Row],[Posting_Date]])</f>
        <v>2020</v>
      </c>
      <c r="C829" t="str">
        <f>TEXT(Table1[[#This Row],[Posting_Date]],"mmm")</f>
        <v>Sep</v>
      </c>
      <c r="D829" t="s">
        <v>387</v>
      </c>
      <c r="E829" t="s">
        <v>1663</v>
      </c>
      <c r="F829" t="s">
        <v>1507</v>
      </c>
      <c r="G829" t="s">
        <v>44</v>
      </c>
      <c r="H829" t="s">
        <v>23</v>
      </c>
      <c r="I829"/>
      <c r="J829" t="s">
        <v>18</v>
      </c>
      <c r="K829">
        <v>171.63</v>
      </c>
    </row>
    <row r="830" spans="1:11" x14ac:dyDescent="0.15">
      <c r="A830">
        <v>95845450</v>
      </c>
      <c r="B830">
        <f>YEAR(Table1[[#This Row],[Posting_Date]])</f>
        <v>2020</v>
      </c>
      <c r="C830" t="str">
        <f>TEXT(Table1[[#This Row],[Posting_Date]],"mmm")</f>
        <v>Sep</v>
      </c>
      <c r="D830" t="s">
        <v>187</v>
      </c>
      <c r="E830" t="s">
        <v>1611</v>
      </c>
      <c r="F830" t="s">
        <v>188</v>
      </c>
      <c r="G830" t="s">
        <v>62</v>
      </c>
      <c r="H830" t="s">
        <v>12</v>
      </c>
      <c r="I830" t="s">
        <v>11</v>
      </c>
      <c r="J830" t="s">
        <v>63</v>
      </c>
      <c r="K830">
        <v>4976.8500000000004</v>
      </c>
    </row>
    <row r="831" spans="1:11" x14ac:dyDescent="0.15">
      <c r="A831">
        <v>75703191</v>
      </c>
      <c r="B831">
        <f>YEAR(Table1[[#This Row],[Posting_Date]])</f>
        <v>2020</v>
      </c>
      <c r="C831" t="str">
        <f>TEXT(Table1[[#This Row],[Posting_Date]],"mmm")</f>
        <v>Sep</v>
      </c>
      <c r="D831" t="s">
        <v>187</v>
      </c>
      <c r="E831" t="s">
        <v>1767</v>
      </c>
      <c r="F831" t="s">
        <v>1064</v>
      </c>
      <c r="G831" t="s">
        <v>16</v>
      </c>
      <c r="H831" t="s">
        <v>49</v>
      </c>
      <c r="I831"/>
      <c r="J831" t="s">
        <v>18</v>
      </c>
      <c r="K831">
        <v>3652.66</v>
      </c>
    </row>
    <row r="832" spans="1:11" x14ac:dyDescent="0.15">
      <c r="A832">
        <v>89442713</v>
      </c>
      <c r="B832">
        <f>YEAR(Table1[[#This Row],[Posting_Date]])</f>
        <v>2020</v>
      </c>
      <c r="C832" t="str">
        <f>TEXT(Table1[[#This Row],[Posting_Date]],"mmm")</f>
        <v>Sep</v>
      </c>
      <c r="D832" t="s">
        <v>618</v>
      </c>
      <c r="E832" t="s">
        <v>1618</v>
      </c>
      <c r="F832" t="s">
        <v>619</v>
      </c>
      <c r="G832" t="s">
        <v>16</v>
      </c>
      <c r="H832" t="s">
        <v>49</v>
      </c>
      <c r="I832"/>
      <c r="J832" t="s">
        <v>18</v>
      </c>
      <c r="K832">
        <v>677.43</v>
      </c>
    </row>
    <row r="833" spans="1:11" x14ac:dyDescent="0.15">
      <c r="A833">
        <v>80125868</v>
      </c>
      <c r="B833">
        <f>YEAR(Table1[[#This Row],[Posting_Date]])</f>
        <v>2020</v>
      </c>
      <c r="C833" t="str">
        <f>TEXT(Table1[[#This Row],[Posting_Date]],"mmm")</f>
        <v>Sep</v>
      </c>
      <c r="D833" t="s">
        <v>1491</v>
      </c>
      <c r="E833" t="s">
        <v>1642</v>
      </c>
      <c r="F833" t="s">
        <v>1492</v>
      </c>
      <c r="G833" t="s">
        <v>21</v>
      </c>
      <c r="H833" t="s">
        <v>49</v>
      </c>
      <c r="I833"/>
      <c r="J833" t="s">
        <v>31</v>
      </c>
      <c r="K833">
        <v>246.03</v>
      </c>
    </row>
    <row r="834" spans="1:11" x14ac:dyDescent="0.15">
      <c r="A834">
        <v>57847984</v>
      </c>
      <c r="B834">
        <f>YEAR(Table1[[#This Row],[Posting_Date]])</f>
        <v>2020</v>
      </c>
      <c r="C834" t="str">
        <f>TEXT(Table1[[#This Row],[Posting_Date]],"mmm")</f>
        <v>Sep</v>
      </c>
      <c r="D834" t="s">
        <v>500</v>
      </c>
      <c r="E834" t="s">
        <v>1767</v>
      </c>
      <c r="F834" t="s">
        <v>501</v>
      </c>
      <c r="G834" t="s">
        <v>26</v>
      </c>
      <c r="H834" t="s">
        <v>49</v>
      </c>
      <c r="I834"/>
      <c r="J834" t="s">
        <v>27</v>
      </c>
      <c r="K834">
        <v>3544.05</v>
      </c>
    </row>
    <row r="835" spans="1:11" x14ac:dyDescent="0.15">
      <c r="A835">
        <v>97684255</v>
      </c>
      <c r="B835">
        <f>YEAR(Table1[[#This Row],[Posting_Date]])</f>
        <v>2020</v>
      </c>
      <c r="C835" t="str">
        <f>TEXT(Table1[[#This Row],[Posting_Date]],"mmm")</f>
        <v>Sep</v>
      </c>
      <c r="D835" t="s">
        <v>1532</v>
      </c>
      <c r="E835" t="s">
        <v>1663</v>
      </c>
      <c r="F835" t="s">
        <v>1533</v>
      </c>
      <c r="G835" t="s">
        <v>30</v>
      </c>
      <c r="H835" t="s">
        <v>23</v>
      </c>
      <c r="I835"/>
      <c r="J835" t="s">
        <v>31</v>
      </c>
      <c r="K835">
        <v>130.34</v>
      </c>
    </row>
    <row r="836" spans="1:11" x14ac:dyDescent="0.15">
      <c r="A836">
        <v>93111565</v>
      </c>
      <c r="B836">
        <f>YEAR(Table1[[#This Row],[Posting_Date]])</f>
        <v>2020</v>
      </c>
      <c r="C836" t="str">
        <f>TEXT(Table1[[#This Row],[Posting_Date]],"mmm")</f>
        <v>Sep</v>
      </c>
      <c r="D836" t="s">
        <v>1289</v>
      </c>
      <c r="E836" t="s">
        <v>1618</v>
      </c>
      <c r="F836" t="s">
        <v>1290</v>
      </c>
      <c r="G836" t="s">
        <v>44</v>
      </c>
      <c r="H836" t="s">
        <v>12</v>
      </c>
      <c r="I836" t="s">
        <v>11</v>
      </c>
      <c r="J836" t="s">
        <v>18</v>
      </c>
      <c r="K836">
        <v>4781.83</v>
      </c>
    </row>
    <row r="837" spans="1:11" x14ac:dyDescent="0.15">
      <c r="A837">
        <v>58514153</v>
      </c>
      <c r="B837">
        <f>YEAR(Table1[[#This Row],[Posting_Date]])</f>
        <v>2020</v>
      </c>
      <c r="C837" t="str">
        <f>TEXT(Table1[[#This Row],[Posting_Date]],"mmm")</f>
        <v>Sep</v>
      </c>
      <c r="D837" t="s">
        <v>523</v>
      </c>
      <c r="E837" t="s">
        <v>1618</v>
      </c>
      <c r="F837" t="s">
        <v>524</v>
      </c>
      <c r="G837" t="s">
        <v>62</v>
      </c>
      <c r="H837" t="s">
        <v>12</v>
      </c>
      <c r="I837" t="s">
        <v>17</v>
      </c>
      <c r="J837" t="s">
        <v>63</v>
      </c>
      <c r="K837">
        <v>1694.63</v>
      </c>
    </row>
    <row r="838" spans="1:11" x14ac:dyDescent="0.15">
      <c r="A838">
        <v>54522390</v>
      </c>
      <c r="B838">
        <f>YEAR(Table1[[#This Row],[Posting_Date]])</f>
        <v>2020</v>
      </c>
      <c r="C838" t="str">
        <f>TEXT(Table1[[#This Row],[Posting_Date]],"mmm")</f>
        <v>Sep</v>
      </c>
      <c r="D838" t="s">
        <v>317</v>
      </c>
      <c r="E838" t="s">
        <v>1611</v>
      </c>
      <c r="F838" t="s">
        <v>740</v>
      </c>
      <c r="G838" t="s">
        <v>10</v>
      </c>
      <c r="H838" t="s">
        <v>49</v>
      </c>
      <c r="I838"/>
      <c r="J838" t="s">
        <v>13</v>
      </c>
      <c r="K838">
        <v>280.45</v>
      </c>
    </row>
    <row r="839" spans="1:11" x14ac:dyDescent="0.15">
      <c r="A839">
        <v>9375342</v>
      </c>
      <c r="B839">
        <f>YEAR(Table1[[#This Row],[Posting_Date]])</f>
        <v>2020</v>
      </c>
      <c r="C839" t="str">
        <f>TEXT(Table1[[#This Row],[Posting_Date]],"mmm")</f>
        <v>Sep</v>
      </c>
      <c r="D839" t="s">
        <v>317</v>
      </c>
      <c r="E839" t="s">
        <v>1766</v>
      </c>
      <c r="F839" t="s">
        <v>1541</v>
      </c>
      <c r="G839" t="s">
        <v>30</v>
      </c>
      <c r="H839" t="s">
        <v>49</v>
      </c>
      <c r="I839"/>
      <c r="J839" t="s">
        <v>31</v>
      </c>
      <c r="K839">
        <v>56.64</v>
      </c>
    </row>
    <row r="840" spans="1:11" x14ac:dyDescent="0.15">
      <c r="A840">
        <v>67465485</v>
      </c>
      <c r="B840">
        <f>YEAR(Table1[[#This Row],[Posting_Date]])</f>
        <v>2020</v>
      </c>
      <c r="C840" t="str">
        <f>TEXT(Table1[[#This Row],[Posting_Date]],"mmm")</f>
        <v>Sep</v>
      </c>
      <c r="D840" t="s">
        <v>317</v>
      </c>
      <c r="E840" t="s">
        <v>1766</v>
      </c>
      <c r="F840" t="s">
        <v>1553</v>
      </c>
      <c r="G840" t="s">
        <v>10</v>
      </c>
      <c r="H840" t="s">
        <v>49</v>
      </c>
      <c r="I840"/>
      <c r="J840" t="s">
        <v>13</v>
      </c>
      <c r="K840">
        <v>220.93</v>
      </c>
    </row>
    <row r="841" spans="1:11" x14ac:dyDescent="0.15">
      <c r="A841">
        <v>43075418</v>
      </c>
      <c r="B841">
        <f>YEAR(Table1[[#This Row],[Posting_Date]])</f>
        <v>2020</v>
      </c>
      <c r="C841" t="str">
        <f>TEXT(Table1[[#This Row],[Posting_Date]],"mmm")</f>
        <v>Sep</v>
      </c>
      <c r="D841" t="s">
        <v>317</v>
      </c>
      <c r="E841" t="s">
        <v>1767</v>
      </c>
      <c r="F841" t="s">
        <v>318</v>
      </c>
      <c r="G841" t="s">
        <v>30</v>
      </c>
      <c r="H841" t="s">
        <v>49</v>
      </c>
      <c r="I841"/>
      <c r="J841" t="s">
        <v>31</v>
      </c>
      <c r="K841">
        <v>1366.31</v>
      </c>
    </row>
    <row r="842" spans="1:11" x14ac:dyDescent="0.15">
      <c r="A842">
        <v>68023495</v>
      </c>
      <c r="B842">
        <f>YEAR(Table1[[#This Row],[Posting_Date]])</f>
        <v>2020</v>
      </c>
      <c r="C842" t="str">
        <f>TEXT(Table1[[#This Row],[Posting_Date]],"mmm")</f>
        <v>Sep</v>
      </c>
      <c r="D842" t="s">
        <v>317</v>
      </c>
      <c r="E842" t="s">
        <v>1663</v>
      </c>
      <c r="F842" t="s">
        <v>731</v>
      </c>
      <c r="G842" t="s">
        <v>10</v>
      </c>
      <c r="H842" t="s">
        <v>23</v>
      </c>
      <c r="I842"/>
      <c r="J842" t="s">
        <v>13</v>
      </c>
      <c r="K842">
        <v>129.24</v>
      </c>
    </row>
    <row r="843" spans="1:11" x14ac:dyDescent="0.15">
      <c r="A843">
        <v>32207254</v>
      </c>
      <c r="B843">
        <f>YEAR(Table1[[#This Row],[Posting_Date]])</f>
        <v>2020</v>
      </c>
      <c r="C843" t="str">
        <f>TEXT(Table1[[#This Row],[Posting_Date]],"mmm")</f>
        <v>Sep</v>
      </c>
      <c r="D843" t="s">
        <v>317</v>
      </c>
      <c r="E843" t="s">
        <v>1663</v>
      </c>
      <c r="F843" t="s">
        <v>682</v>
      </c>
      <c r="G843" t="s">
        <v>21</v>
      </c>
      <c r="H843" t="s">
        <v>23</v>
      </c>
      <c r="I843"/>
      <c r="J843" t="s">
        <v>31</v>
      </c>
      <c r="K843">
        <v>191.47</v>
      </c>
    </row>
    <row r="844" spans="1:11" x14ac:dyDescent="0.15">
      <c r="A844">
        <v>4005314</v>
      </c>
      <c r="B844">
        <f>YEAR(Table1[[#This Row],[Posting_Date]])</f>
        <v>2020</v>
      </c>
      <c r="C844" t="str">
        <f>TEXT(Table1[[#This Row],[Posting_Date]],"mmm")</f>
        <v>Sep</v>
      </c>
      <c r="D844" t="s">
        <v>788</v>
      </c>
      <c r="E844" t="s">
        <v>1611</v>
      </c>
      <c r="F844" t="s">
        <v>789</v>
      </c>
      <c r="G844" t="s">
        <v>44</v>
      </c>
      <c r="H844" t="s">
        <v>49</v>
      </c>
      <c r="I844"/>
      <c r="J844" t="s">
        <v>18</v>
      </c>
      <c r="K844">
        <v>252.01</v>
      </c>
    </row>
    <row r="845" spans="1:11" x14ac:dyDescent="0.15">
      <c r="A845">
        <v>26908771</v>
      </c>
      <c r="B845">
        <f>YEAR(Table1[[#This Row],[Posting_Date]])</f>
        <v>2020</v>
      </c>
      <c r="C845" t="str">
        <f>TEXT(Table1[[#This Row],[Posting_Date]],"mmm")</f>
        <v>Sep</v>
      </c>
      <c r="D845" t="s">
        <v>788</v>
      </c>
      <c r="E845" t="s">
        <v>1767</v>
      </c>
      <c r="F845" t="s">
        <v>1300</v>
      </c>
      <c r="G845" t="s">
        <v>26</v>
      </c>
      <c r="H845" t="s">
        <v>49</v>
      </c>
      <c r="I845"/>
      <c r="J845" t="s">
        <v>27</v>
      </c>
      <c r="K845">
        <v>2969.16</v>
      </c>
    </row>
    <row r="846" spans="1:11" x14ac:dyDescent="0.15">
      <c r="A846">
        <v>83306989</v>
      </c>
      <c r="B846">
        <f>YEAR(Table1[[#This Row],[Posting_Date]])</f>
        <v>2020</v>
      </c>
      <c r="C846" t="str">
        <f>TEXT(Table1[[#This Row],[Posting_Date]],"mmm")</f>
        <v>Sep</v>
      </c>
      <c r="D846" t="s">
        <v>1315</v>
      </c>
      <c r="E846" t="s">
        <v>1766</v>
      </c>
      <c r="F846" t="s">
        <v>1316</v>
      </c>
      <c r="G846" t="s">
        <v>83</v>
      </c>
      <c r="H846" t="s">
        <v>49</v>
      </c>
      <c r="I846"/>
      <c r="J846" t="s">
        <v>84</v>
      </c>
      <c r="K846">
        <v>17.510000000000002</v>
      </c>
    </row>
    <row r="847" spans="1:11" x14ac:dyDescent="0.15">
      <c r="A847">
        <v>2437691</v>
      </c>
      <c r="B847">
        <f>YEAR(Table1[[#This Row],[Posting_Date]])</f>
        <v>2020</v>
      </c>
      <c r="C847" t="str">
        <f>TEXT(Table1[[#This Row],[Posting_Date]],"mmm")</f>
        <v>Sep</v>
      </c>
      <c r="D847" t="s">
        <v>1177</v>
      </c>
      <c r="E847" t="s">
        <v>1663</v>
      </c>
      <c r="F847" t="s">
        <v>1178</v>
      </c>
      <c r="G847" t="s">
        <v>44</v>
      </c>
      <c r="H847" t="s">
        <v>23</v>
      </c>
      <c r="I847"/>
      <c r="J847" t="s">
        <v>18</v>
      </c>
      <c r="K847">
        <v>200.32</v>
      </c>
    </row>
    <row r="848" spans="1:11" x14ac:dyDescent="0.15">
      <c r="A848">
        <v>28073656</v>
      </c>
      <c r="B848">
        <f>YEAR(Table1[[#This Row],[Posting_Date]])</f>
        <v>2020</v>
      </c>
      <c r="C848" t="str">
        <f>TEXT(Table1[[#This Row],[Posting_Date]],"mmm")</f>
        <v>Sep</v>
      </c>
      <c r="D848" t="s">
        <v>922</v>
      </c>
      <c r="E848" t="s">
        <v>1621</v>
      </c>
      <c r="F848" t="s">
        <v>923</v>
      </c>
      <c r="G848" t="s">
        <v>83</v>
      </c>
      <c r="H848" t="s">
        <v>12</v>
      </c>
      <c r="I848" t="s">
        <v>11</v>
      </c>
      <c r="J848" t="s">
        <v>84</v>
      </c>
      <c r="K848">
        <v>1804.09</v>
      </c>
    </row>
    <row r="849" spans="1:11" x14ac:dyDescent="0.15">
      <c r="A849">
        <v>87390713</v>
      </c>
      <c r="B849">
        <f>YEAR(Table1[[#This Row],[Posting_Date]])</f>
        <v>2020</v>
      </c>
      <c r="C849" t="str">
        <f>TEXT(Table1[[#This Row],[Posting_Date]],"mmm")</f>
        <v>Sep</v>
      </c>
      <c r="D849" t="s">
        <v>212</v>
      </c>
      <c r="E849" t="s">
        <v>1664</v>
      </c>
      <c r="F849" t="s">
        <v>213</v>
      </c>
      <c r="G849" t="s">
        <v>21</v>
      </c>
      <c r="H849" t="s">
        <v>23</v>
      </c>
      <c r="I849"/>
      <c r="J849" t="s">
        <v>31</v>
      </c>
      <c r="K849">
        <v>400.31</v>
      </c>
    </row>
    <row r="850" spans="1:11" x14ac:dyDescent="0.15">
      <c r="A850">
        <v>83390029</v>
      </c>
      <c r="B850">
        <f>YEAR(Table1[[#This Row],[Posting_Date]])</f>
        <v>2020</v>
      </c>
      <c r="C850" t="str">
        <f>TEXT(Table1[[#This Row],[Posting_Date]],"mmm")</f>
        <v>Sep</v>
      </c>
      <c r="D850" t="s">
        <v>212</v>
      </c>
      <c r="E850" t="s">
        <v>1664</v>
      </c>
      <c r="F850" t="s">
        <v>620</v>
      </c>
      <c r="G850" t="s">
        <v>62</v>
      </c>
      <c r="H850" t="s">
        <v>23</v>
      </c>
      <c r="I850"/>
      <c r="J850" t="s">
        <v>63</v>
      </c>
      <c r="K850">
        <v>463.19</v>
      </c>
    </row>
    <row r="851" spans="1:11" x14ac:dyDescent="0.15">
      <c r="A851">
        <v>78342885</v>
      </c>
      <c r="B851">
        <f>YEAR(Table1[[#This Row],[Posting_Date]])</f>
        <v>2020</v>
      </c>
      <c r="C851" t="str">
        <f>TEXT(Table1[[#This Row],[Posting_Date]],"mmm")</f>
        <v>Sep</v>
      </c>
      <c r="D851" t="s">
        <v>779</v>
      </c>
      <c r="E851" t="s">
        <v>1766</v>
      </c>
      <c r="F851" t="s">
        <v>780</v>
      </c>
      <c r="G851" t="s">
        <v>44</v>
      </c>
      <c r="H851" t="s">
        <v>12</v>
      </c>
      <c r="I851" t="s">
        <v>17</v>
      </c>
      <c r="J851" t="s">
        <v>18</v>
      </c>
      <c r="K851">
        <v>3094.38</v>
      </c>
    </row>
    <row r="852" spans="1:11" x14ac:dyDescent="0.15">
      <c r="A852">
        <v>14038999</v>
      </c>
      <c r="B852">
        <f>YEAR(Table1[[#This Row],[Posting_Date]])</f>
        <v>2020</v>
      </c>
      <c r="C852" t="str">
        <f>TEXT(Table1[[#This Row],[Posting_Date]],"mmm")</f>
        <v>Sep</v>
      </c>
      <c r="D852" t="s">
        <v>779</v>
      </c>
      <c r="E852" t="s">
        <v>1664</v>
      </c>
      <c r="F852" t="s">
        <v>1276</v>
      </c>
      <c r="G852" t="s">
        <v>62</v>
      </c>
      <c r="H852" t="s">
        <v>23</v>
      </c>
      <c r="I852"/>
      <c r="J852" t="s">
        <v>63</v>
      </c>
      <c r="K852">
        <v>438.28</v>
      </c>
    </row>
    <row r="853" spans="1:11" x14ac:dyDescent="0.15">
      <c r="A853">
        <v>5141516</v>
      </c>
      <c r="B853">
        <f>YEAR(Table1[[#This Row],[Posting_Date]])</f>
        <v>2020</v>
      </c>
      <c r="C853" t="str">
        <f>TEXT(Table1[[#This Row],[Posting_Date]],"mmm")</f>
        <v>Oct</v>
      </c>
      <c r="D853" t="s">
        <v>643</v>
      </c>
      <c r="E853" t="s">
        <v>1621</v>
      </c>
      <c r="F853" t="s">
        <v>644</v>
      </c>
      <c r="G853" t="s">
        <v>10</v>
      </c>
      <c r="H853" t="s">
        <v>49</v>
      </c>
      <c r="I853"/>
      <c r="J853" t="s">
        <v>13</v>
      </c>
      <c r="K853">
        <v>661.21</v>
      </c>
    </row>
    <row r="854" spans="1:11" x14ac:dyDescent="0.15">
      <c r="A854">
        <v>1866530</v>
      </c>
      <c r="B854">
        <f>YEAR(Table1[[#This Row],[Posting_Date]])</f>
        <v>2020</v>
      </c>
      <c r="C854" t="str">
        <f>TEXT(Table1[[#This Row],[Posting_Date]],"mmm")</f>
        <v>Oct</v>
      </c>
      <c r="D854" t="s">
        <v>408</v>
      </c>
      <c r="E854" t="s">
        <v>1766</v>
      </c>
      <c r="F854" t="s">
        <v>409</v>
      </c>
      <c r="G854" t="s">
        <v>83</v>
      </c>
      <c r="H854" t="s">
        <v>12</v>
      </c>
      <c r="I854" t="s">
        <v>17</v>
      </c>
      <c r="J854" t="s">
        <v>84</v>
      </c>
      <c r="K854">
        <v>4657.38</v>
      </c>
    </row>
    <row r="855" spans="1:11" x14ac:dyDescent="0.15">
      <c r="A855">
        <v>96123522</v>
      </c>
      <c r="B855">
        <f>YEAR(Table1[[#This Row],[Posting_Date]])</f>
        <v>2020</v>
      </c>
      <c r="C855" t="str">
        <f>TEXT(Table1[[#This Row],[Posting_Date]],"mmm")</f>
        <v>Oct</v>
      </c>
      <c r="D855" t="s">
        <v>408</v>
      </c>
      <c r="E855" t="s">
        <v>1621</v>
      </c>
      <c r="F855" t="s">
        <v>1555</v>
      </c>
      <c r="G855" t="s">
        <v>62</v>
      </c>
      <c r="H855" t="s">
        <v>12</v>
      </c>
      <c r="I855" t="s">
        <v>11</v>
      </c>
      <c r="J855" t="s">
        <v>63</v>
      </c>
      <c r="K855">
        <v>450.18</v>
      </c>
    </row>
    <row r="856" spans="1:11" x14ac:dyDescent="0.15">
      <c r="A856">
        <v>42658197</v>
      </c>
      <c r="B856">
        <f>YEAR(Table1[[#This Row],[Posting_Date]])</f>
        <v>2020</v>
      </c>
      <c r="C856" t="str">
        <f>TEXT(Table1[[#This Row],[Posting_Date]],"mmm")</f>
        <v>Oct</v>
      </c>
      <c r="D856" t="s">
        <v>408</v>
      </c>
      <c r="E856" t="s">
        <v>1621</v>
      </c>
      <c r="F856" t="s">
        <v>932</v>
      </c>
      <c r="G856" t="s">
        <v>21</v>
      </c>
      <c r="H856" t="s">
        <v>49</v>
      </c>
      <c r="I856"/>
      <c r="J856" t="s">
        <v>31</v>
      </c>
      <c r="K856">
        <v>3305.77</v>
      </c>
    </row>
    <row r="857" spans="1:11" x14ac:dyDescent="0.15">
      <c r="A857">
        <v>17434634</v>
      </c>
      <c r="B857">
        <f>YEAR(Table1[[#This Row],[Posting_Date]])</f>
        <v>2020</v>
      </c>
      <c r="C857" t="str">
        <f>TEXT(Table1[[#This Row],[Posting_Date]],"mmm")</f>
        <v>Oct</v>
      </c>
      <c r="D857" t="s">
        <v>1420</v>
      </c>
      <c r="E857" t="s">
        <v>1651</v>
      </c>
      <c r="F857" t="s">
        <v>1421</v>
      </c>
      <c r="G857" t="s">
        <v>10</v>
      </c>
      <c r="H857" t="s">
        <v>1765</v>
      </c>
      <c r="I857"/>
      <c r="J857" t="s">
        <v>13</v>
      </c>
      <c r="K857">
        <v>712.66</v>
      </c>
    </row>
    <row r="858" spans="1:11" x14ac:dyDescent="0.15">
      <c r="A858">
        <v>73933952</v>
      </c>
      <c r="B858">
        <f>YEAR(Table1[[#This Row],[Posting_Date]])</f>
        <v>2020</v>
      </c>
      <c r="C858" t="str">
        <f>TEXT(Table1[[#This Row],[Posting_Date]],"mmm")</f>
        <v>Oct</v>
      </c>
      <c r="D858" t="s">
        <v>1132</v>
      </c>
      <c r="E858" t="s">
        <v>1664</v>
      </c>
      <c r="F858" t="s">
        <v>1133</v>
      </c>
      <c r="G858" t="s">
        <v>16</v>
      </c>
      <c r="H858" t="s">
        <v>23</v>
      </c>
      <c r="I858"/>
      <c r="J858" t="s">
        <v>18</v>
      </c>
      <c r="K858">
        <v>956.77</v>
      </c>
    </row>
    <row r="859" spans="1:11" x14ac:dyDescent="0.15">
      <c r="A859">
        <v>15182761</v>
      </c>
      <c r="B859">
        <f>YEAR(Table1[[#This Row],[Posting_Date]])</f>
        <v>2020</v>
      </c>
      <c r="C859" t="str">
        <f>TEXT(Table1[[#This Row],[Posting_Date]],"mmm")</f>
        <v>Oct</v>
      </c>
      <c r="D859" t="s">
        <v>1091</v>
      </c>
      <c r="E859" t="s">
        <v>1588</v>
      </c>
      <c r="F859" t="s">
        <v>1092</v>
      </c>
      <c r="G859" t="s">
        <v>83</v>
      </c>
      <c r="H859" t="s">
        <v>12</v>
      </c>
      <c r="I859" t="s">
        <v>17</v>
      </c>
      <c r="J859" t="s">
        <v>84</v>
      </c>
      <c r="K859">
        <v>3559.9</v>
      </c>
    </row>
    <row r="860" spans="1:11" x14ac:dyDescent="0.15">
      <c r="A860">
        <v>41925594</v>
      </c>
      <c r="B860">
        <f>YEAR(Table1[[#This Row],[Posting_Date]])</f>
        <v>2020</v>
      </c>
      <c r="C860" t="str">
        <f>TEXT(Table1[[#This Row],[Posting_Date]],"mmm")</f>
        <v>Oct</v>
      </c>
      <c r="D860" t="s">
        <v>717</v>
      </c>
      <c r="E860" t="s">
        <v>1621</v>
      </c>
      <c r="F860" t="s">
        <v>718</v>
      </c>
      <c r="G860" t="s">
        <v>83</v>
      </c>
      <c r="H860" t="s">
        <v>49</v>
      </c>
      <c r="I860"/>
      <c r="J860" t="s">
        <v>84</v>
      </c>
      <c r="K860">
        <v>2472.81</v>
      </c>
    </row>
    <row r="861" spans="1:11" x14ac:dyDescent="0.15">
      <c r="A861">
        <v>72599874</v>
      </c>
      <c r="B861">
        <f>YEAR(Table1[[#This Row],[Posting_Date]])</f>
        <v>2020</v>
      </c>
      <c r="C861" t="str">
        <f>TEXT(Table1[[#This Row],[Posting_Date]],"mmm")</f>
        <v>Oct</v>
      </c>
      <c r="D861" t="s">
        <v>1199</v>
      </c>
      <c r="E861" t="s">
        <v>1649</v>
      </c>
      <c r="F861" t="s">
        <v>1200</v>
      </c>
      <c r="G861" t="s">
        <v>44</v>
      </c>
      <c r="H861" t="s">
        <v>49</v>
      </c>
      <c r="I861"/>
      <c r="J861" t="s">
        <v>18</v>
      </c>
      <c r="K861">
        <v>19.57</v>
      </c>
    </row>
    <row r="862" spans="1:11" x14ac:dyDescent="0.15">
      <c r="A862">
        <v>81812922</v>
      </c>
      <c r="B862">
        <f>YEAR(Table1[[#This Row],[Posting_Date]])</f>
        <v>2020</v>
      </c>
      <c r="C862" t="str">
        <f>TEXT(Table1[[#This Row],[Posting_Date]],"mmm")</f>
        <v>Oct</v>
      </c>
      <c r="D862" t="s">
        <v>1123</v>
      </c>
      <c r="E862" t="s">
        <v>1767</v>
      </c>
      <c r="F862" t="s">
        <v>1124</v>
      </c>
      <c r="G862" t="s">
        <v>16</v>
      </c>
      <c r="H862" t="s">
        <v>12</v>
      </c>
      <c r="I862" t="s">
        <v>11</v>
      </c>
      <c r="J862" t="s">
        <v>18</v>
      </c>
      <c r="K862">
        <v>4856.82</v>
      </c>
    </row>
    <row r="863" spans="1:11" x14ac:dyDescent="0.15">
      <c r="A863">
        <v>64877280</v>
      </c>
      <c r="B863">
        <f>YEAR(Table1[[#This Row],[Posting_Date]])</f>
        <v>2020</v>
      </c>
      <c r="C863" t="str">
        <f>TEXT(Table1[[#This Row],[Posting_Date]],"mmm")</f>
        <v>Oct</v>
      </c>
      <c r="D863" t="s">
        <v>74</v>
      </c>
      <c r="E863" t="s">
        <v>1618</v>
      </c>
      <c r="F863" t="s">
        <v>75</v>
      </c>
      <c r="G863" t="s">
        <v>62</v>
      </c>
      <c r="H863" t="s">
        <v>12</v>
      </c>
      <c r="I863" t="s">
        <v>17</v>
      </c>
      <c r="J863" t="s">
        <v>63</v>
      </c>
      <c r="K863">
        <v>1258.93</v>
      </c>
    </row>
    <row r="864" spans="1:11" x14ac:dyDescent="0.15">
      <c r="A864">
        <v>14892566</v>
      </c>
      <c r="B864">
        <f>YEAR(Table1[[#This Row],[Posting_Date]])</f>
        <v>2020</v>
      </c>
      <c r="C864" t="str">
        <f>TEXT(Table1[[#This Row],[Posting_Date]],"mmm")</f>
        <v>Oct</v>
      </c>
      <c r="D864" t="s">
        <v>1050</v>
      </c>
      <c r="E864" t="s">
        <v>1767</v>
      </c>
      <c r="F864" t="s">
        <v>1051</v>
      </c>
      <c r="G864" t="s">
        <v>16</v>
      </c>
      <c r="H864" t="s">
        <v>49</v>
      </c>
      <c r="I864"/>
      <c r="J864" t="s">
        <v>18</v>
      </c>
      <c r="K864">
        <v>4253.01</v>
      </c>
    </row>
    <row r="865" spans="1:11" x14ac:dyDescent="0.15">
      <c r="A865">
        <v>62099921</v>
      </c>
      <c r="B865">
        <f>YEAR(Table1[[#This Row],[Posting_Date]])</f>
        <v>2020</v>
      </c>
      <c r="C865" t="str">
        <f>TEXT(Table1[[#This Row],[Posting_Date]],"mmm")</f>
        <v>Oct</v>
      </c>
      <c r="D865" t="s">
        <v>860</v>
      </c>
      <c r="E865" t="s">
        <v>1767</v>
      </c>
      <c r="F865" t="s">
        <v>861</v>
      </c>
      <c r="G865" t="s">
        <v>30</v>
      </c>
      <c r="H865" t="s">
        <v>12</v>
      </c>
      <c r="I865" t="s">
        <v>11</v>
      </c>
      <c r="J865" t="s">
        <v>31</v>
      </c>
      <c r="K865">
        <v>3411.37</v>
      </c>
    </row>
    <row r="866" spans="1:11" x14ac:dyDescent="0.15">
      <c r="A866">
        <v>80675886</v>
      </c>
      <c r="B866">
        <f>YEAR(Table1[[#This Row],[Posting_Date]])</f>
        <v>2020</v>
      </c>
      <c r="C866" t="str">
        <f>TEXT(Table1[[#This Row],[Posting_Date]],"mmm")</f>
        <v>Oct</v>
      </c>
      <c r="D866" t="s">
        <v>860</v>
      </c>
      <c r="E866" t="s">
        <v>1664</v>
      </c>
      <c r="F866" t="s">
        <v>1513</v>
      </c>
      <c r="G866" t="s">
        <v>10</v>
      </c>
      <c r="H866" t="s">
        <v>23</v>
      </c>
      <c r="I866"/>
      <c r="J866" t="s">
        <v>13</v>
      </c>
      <c r="K866">
        <v>493.37</v>
      </c>
    </row>
    <row r="867" spans="1:11" x14ac:dyDescent="0.15">
      <c r="A867">
        <v>28706393</v>
      </c>
      <c r="B867">
        <f>YEAR(Table1[[#This Row],[Posting_Date]])</f>
        <v>2020</v>
      </c>
      <c r="C867" t="str">
        <f>TEXT(Table1[[#This Row],[Posting_Date]],"mmm")</f>
        <v>Oct</v>
      </c>
      <c r="D867" t="s">
        <v>920</v>
      </c>
      <c r="E867" t="s">
        <v>1640</v>
      </c>
      <c r="F867" t="s">
        <v>1575</v>
      </c>
      <c r="G867" t="s">
        <v>62</v>
      </c>
      <c r="H867" t="s">
        <v>12</v>
      </c>
      <c r="I867" t="s">
        <v>22</v>
      </c>
      <c r="J867" t="s">
        <v>63</v>
      </c>
      <c r="K867">
        <v>1823.66</v>
      </c>
    </row>
    <row r="868" spans="1:11" x14ac:dyDescent="0.15">
      <c r="A868">
        <v>94209665</v>
      </c>
      <c r="B868">
        <f>YEAR(Table1[[#This Row],[Posting_Date]])</f>
        <v>2020</v>
      </c>
      <c r="C868" t="str">
        <f>TEXT(Table1[[#This Row],[Posting_Date]],"mmm")</f>
        <v>Oct</v>
      </c>
      <c r="D868" t="s">
        <v>920</v>
      </c>
      <c r="E868" t="s">
        <v>1653</v>
      </c>
      <c r="F868" t="s">
        <v>921</v>
      </c>
      <c r="G868" t="s">
        <v>30</v>
      </c>
      <c r="H868" t="s">
        <v>12</v>
      </c>
      <c r="I868" t="s">
        <v>17</v>
      </c>
      <c r="J868" t="s">
        <v>31</v>
      </c>
      <c r="K868">
        <v>1909.21</v>
      </c>
    </row>
    <row r="869" spans="1:11" x14ac:dyDescent="0.15">
      <c r="A869">
        <v>36002438</v>
      </c>
      <c r="B869">
        <f>YEAR(Table1[[#This Row],[Posting_Date]])</f>
        <v>2020</v>
      </c>
      <c r="C869" t="str">
        <f>TEXT(Table1[[#This Row],[Posting_Date]],"mmm")</f>
        <v>Oct</v>
      </c>
      <c r="D869" t="s">
        <v>189</v>
      </c>
      <c r="E869" t="s">
        <v>1611</v>
      </c>
      <c r="F869" t="s">
        <v>371</v>
      </c>
      <c r="G869" t="s">
        <v>21</v>
      </c>
      <c r="H869" t="s">
        <v>49</v>
      </c>
      <c r="I869"/>
      <c r="J869" t="s">
        <v>31</v>
      </c>
      <c r="K869">
        <v>360.24</v>
      </c>
    </row>
    <row r="870" spans="1:11" x14ac:dyDescent="0.15">
      <c r="A870">
        <v>95508421</v>
      </c>
      <c r="B870">
        <f>YEAR(Table1[[#This Row],[Posting_Date]])</f>
        <v>2020</v>
      </c>
      <c r="C870" t="str">
        <f>TEXT(Table1[[#This Row],[Posting_Date]],"mmm")</f>
        <v>Oct</v>
      </c>
      <c r="D870" t="s">
        <v>189</v>
      </c>
      <c r="E870" t="s">
        <v>1621</v>
      </c>
      <c r="F870" t="s">
        <v>1409</v>
      </c>
      <c r="G870" t="s">
        <v>44</v>
      </c>
      <c r="H870" t="s">
        <v>49</v>
      </c>
      <c r="I870"/>
      <c r="J870" t="s">
        <v>18</v>
      </c>
      <c r="K870">
        <v>4177.33</v>
      </c>
    </row>
    <row r="871" spans="1:11" x14ac:dyDescent="0.15">
      <c r="A871">
        <v>86824978</v>
      </c>
      <c r="B871">
        <f>YEAR(Table1[[#This Row],[Posting_Date]])</f>
        <v>2020</v>
      </c>
      <c r="C871" t="str">
        <f>TEXT(Table1[[#This Row],[Posting_Date]],"mmm")</f>
        <v>Oct</v>
      </c>
      <c r="D871" t="s">
        <v>189</v>
      </c>
      <c r="E871" t="s">
        <v>1607</v>
      </c>
      <c r="F871" t="s">
        <v>190</v>
      </c>
      <c r="G871" t="s">
        <v>83</v>
      </c>
      <c r="H871" t="s">
        <v>49</v>
      </c>
      <c r="I871"/>
      <c r="J871" t="s">
        <v>84</v>
      </c>
      <c r="K871">
        <v>5.66</v>
      </c>
    </row>
    <row r="872" spans="1:11" x14ac:dyDescent="0.15">
      <c r="A872">
        <v>81979277</v>
      </c>
      <c r="B872">
        <f>YEAR(Table1[[#This Row],[Posting_Date]])</f>
        <v>2020</v>
      </c>
      <c r="C872" t="str">
        <f>TEXT(Table1[[#This Row],[Posting_Date]],"mmm")</f>
        <v>Oct</v>
      </c>
      <c r="D872" t="s">
        <v>792</v>
      </c>
      <c r="E872" t="s">
        <v>1618</v>
      </c>
      <c r="F872" t="s">
        <v>793</v>
      </c>
      <c r="G872" t="s">
        <v>16</v>
      </c>
      <c r="H872" t="s">
        <v>12</v>
      </c>
      <c r="I872" t="s">
        <v>11</v>
      </c>
      <c r="J872" t="s">
        <v>18</v>
      </c>
      <c r="K872">
        <v>1495.03</v>
      </c>
    </row>
    <row r="873" spans="1:11" x14ac:dyDescent="0.15">
      <c r="A873">
        <v>39470101</v>
      </c>
      <c r="B873">
        <f>YEAR(Table1[[#This Row],[Posting_Date]])</f>
        <v>2020</v>
      </c>
      <c r="C873" t="str">
        <f>TEXT(Table1[[#This Row],[Posting_Date]],"mmm")</f>
        <v>Oct</v>
      </c>
      <c r="D873" t="s">
        <v>792</v>
      </c>
      <c r="E873" t="s">
        <v>1618</v>
      </c>
      <c r="F873" t="s">
        <v>992</v>
      </c>
      <c r="G873" t="s">
        <v>62</v>
      </c>
      <c r="H873" t="s">
        <v>12</v>
      </c>
      <c r="I873" t="s">
        <v>22</v>
      </c>
      <c r="J873" t="s">
        <v>63</v>
      </c>
      <c r="K873">
        <v>619.84</v>
      </c>
    </row>
    <row r="874" spans="1:11" x14ac:dyDescent="0.15">
      <c r="A874">
        <v>57613734</v>
      </c>
      <c r="B874">
        <f>YEAR(Table1[[#This Row],[Posting_Date]])</f>
        <v>2020</v>
      </c>
      <c r="C874" t="str">
        <f>TEXT(Table1[[#This Row],[Posting_Date]],"mmm")</f>
        <v>Oct</v>
      </c>
      <c r="D874" t="s">
        <v>321</v>
      </c>
      <c r="E874" t="s">
        <v>1618</v>
      </c>
      <c r="F874" t="s">
        <v>322</v>
      </c>
      <c r="G874" t="s">
        <v>83</v>
      </c>
      <c r="H874" t="s">
        <v>49</v>
      </c>
      <c r="I874"/>
      <c r="J874" t="s">
        <v>84</v>
      </c>
      <c r="K874">
        <v>217.12</v>
      </c>
    </row>
    <row r="875" spans="1:11" x14ac:dyDescent="0.15">
      <c r="A875">
        <v>47080997</v>
      </c>
      <c r="B875">
        <f>YEAR(Table1[[#This Row],[Posting_Date]])</f>
        <v>2020</v>
      </c>
      <c r="C875" t="str">
        <f>TEXT(Table1[[#This Row],[Posting_Date]],"mmm")</f>
        <v>Oct</v>
      </c>
      <c r="D875" t="s">
        <v>1261</v>
      </c>
      <c r="E875" t="s">
        <v>1618</v>
      </c>
      <c r="F875" t="s">
        <v>1262</v>
      </c>
      <c r="G875" t="s">
        <v>30</v>
      </c>
      <c r="H875" t="s">
        <v>49</v>
      </c>
      <c r="I875"/>
      <c r="J875" t="s">
        <v>31</v>
      </c>
      <c r="K875">
        <v>1042.77</v>
      </c>
    </row>
    <row r="876" spans="1:11" x14ac:dyDescent="0.15">
      <c r="A876">
        <v>75415015</v>
      </c>
      <c r="B876">
        <f>YEAR(Table1[[#This Row],[Posting_Date]])</f>
        <v>2020</v>
      </c>
      <c r="C876" t="str">
        <f>TEXT(Table1[[#This Row],[Posting_Date]],"mmm")</f>
        <v>Oct</v>
      </c>
      <c r="D876" t="s">
        <v>656</v>
      </c>
      <c r="E876" t="s">
        <v>1766</v>
      </c>
      <c r="F876" t="s">
        <v>1041</v>
      </c>
      <c r="G876" t="s">
        <v>16</v>
      </c>
      <c r="H876" t="s">
        <v>49</v>
      </c>
      <c r="I876"/>
      <c r="J876" t="s">
        <v>18</v>
      </c>
      <c r="K876">
        <v>113.54</v>
      </c>
    </row>
    <row r="877" spans="1:11" x14ac:dyDescent="0.15">
      <c r="A877">
        <v>51340858</v>
      </c>
      <c r="B877">
        <f>YEAR(Table1[[#This Row],[Posting_Date]])</f>
        <v>2020</v>
      </c>
      <c r="C877" t="str">
        <f>TEXT(Table1[[#This Row],[Posting_Date]],"mmm")</f>
        <v>Oct</v>
      </c>
      <c r="D877" t="s">
        <v>656</v>
      </c>
      <c r="E877" t="s">
        <v>1664</v>
      </c>
      <c r="F877" t="s">
        <v>657</v>
      </c>
      <c r="G877" t="s">
        <v>26</v>
      </c>
      <c r="H877" t="s">
        <v>23</v>
      </c>
      <c r="I877"/>
      <c r="J877" t="s">
        <v>27</v>
      </c>
      <c r="K877">
        <v>280.79000000000002</v>
      </c>
    </row>
    <row r="878" spans="1:11" x14ac:dyDescent="0.15">
      <c r="A878">
        <v>14672037</v>
      </c>
      <c r="B878">
        <f>YEAR(Table1[[#This Row],[Posting_Date]])</f>
        <v>2020</v>
      </c>
      <c r="C878" t="str">
        <f>TEXT(Table1[[#This Row],[Posting_Date]],"mmm")</f>
        <v>Oct</v>
      </c>
      <c r="D878" t="s">
        <v>363</v>
      </c>
      <c r="E878" t="s">
        <v>1587</v>
      </c>
      <c r="F878" t="s">
        <v>364</v>
      </c>
      <c r="G878" t="s">
        <v>10</v>
      </c>
      <c r="H878" t="s">
        <v>49</v>
      </c>
      <c r="I878"/>
      <c r="J878" t="s">
        <v>13</v>
      </c>
      <c r="K878">
        <v>44.19</v>
      </c>
    </row>
    <row r="879" spans="1:11" x14ac:dyDescent="0.15">
      <c r="A879">
        <v>89027194</v>
      </c>
      <c r="B879">
        <f>YEAR(Table1[[#This Row],[Posting_Date]])</f>
        <v>2020</v>
      </c>
      <c r="C879" t="str">
        <f>TEXT(Table1[[#This Row],[Posting_Date]],"mmm")</f>
        <v>Oct</v>
      </c>
      <c r="D879" t="s">
        <v>363</v>
      </c>
      <c r="E879" t="s">
        <v>1616</v>
      </c>
      <c r="F879" t="s">
        <v>548</v>
      </c>
      <c r="G879" t="s">
        <v>26</v>
      </c>
      <c r="H879" t="s">
        <v>49</v>
      </c>
      <c r="I879"/>
      <c r="J879" t="s">
        <v>27</v>
      </c>
      <c r="K879">
        <v>259.3</v>
      </c>
    </row>
    <row r="880" spans="1:11" x14ac:dyDescent="0.15">
      <c r="A880">
        <v>12099136</v>
      </c>
      <c r="B880">
        <f>YEAR(Table1[[#This Row],[Posting_Date]])</f>
        <v>2020</v>
      </c>
      <c r="C880" t="str">
        <f>TEXT(Table1[[#This Row],[Posting_Date]],"mmm")</f>
        <v>Oct</v>
      </c>
      <c r="D880" t="s">
        <v>363</v>
      </c>
      <c r="E880" t="s">
        <v>1664</v>
      </c>
      <c r="F880" t="s">
        <v>1464</v>
      </c>
      <c r="G880" t="s">
        <v>62</v>
      </c>
      <c r="H880" t="s">
        <v>23</v>
      </c>
      <c r="I880"/>
      <c r="J880" t="s">
        <v>63</v>
      </c>
      <c r="K880">
        <v>362.72</v>
      </c>
    </row>
    <row r="881" spans="1:11" x14ac:dyDescent="0.15">
      <c r="A881">
        <v>64912347</v>
      </c>
      <c r="B881">
        <f>YEAR(Table1[[#This Row],[Posting_Date]])</f>
        <v>2020</v>
      </c>
      <c r="C881" t="str">
        <f>TEXT(Table1[[#This Row],[Posting_Date]],"mmm")</f>
        <v>Oct</v>
      </c>
      <c r="D881" t="s">
        <v>369</v>
      </c>
      <c r="E881" t="s">
        <v>1618</v>
      </c>
      <c r="F881" t="s">
        <v>616</v>
      </c>
      <c r="G881" t="s">
        <v>44</v>
      </c>
      <c r="H881" t="s">
        <v>12</v>
      </c>
      <c r="I881" t="s">
        <v>34</v>
      </c>
      <c r="J881" t="s">
        <v>18</v>
      </c>
      <c r="K881">
        <v>423.24</v>
      </c>
    </row>
    <row r="882" spans="1:11" x14ac:dyDescent="0.15">
      <c r="A882">
        <v>36519982</v>
      </c>
      <c r="B882">
        <f>YEAR(Table1[[#This Row],[Posting_Date]])</f>
        <v>2020</v>
      </c>
      <c r="C882" t="str">
        <f>TEXT(Table1[[#This Row],[Posting_Date]],"mmm")</f>
        <v>Oct</v>
      </c>
      <c r="D882" t="s">
        <v>369</v>
      </c>
      <c r="E882" t="s">
        <v>1766</v>
      </c>
      <c r="F882" t="s">
        <v>370</v>
      </c>
      <c r="G882" t="s">
        <v>26</v>
      </c>
      <c r="H882" t="s">
        <v>49</v>
      </c>
      <c r="I882"/>
      <c r="J882" t="s">
        <v>27</v>
      </c>
      <c r="K882">
        <v>130.29</v>
      </c>
    </row>
    <row r="883" spans="1:11" x14ac:dyDescent="0.15">
      <c r="A883">
        <v>41715036</v>
      </c>
      <c r="B883">
        <f>YEAR(Table1[[#This Row],[Posting_Date]])</f>
        <v>2020</v>
      </c>
      <c r="C883" t="str">
        <f>TEXT(Table1[[#This Row],[Posting_Date]],"mmm")</f>
        <v>Oct</v>
      </c>
      <c r="D883" t="s">
        <v>957</v>
      </c>
      <c r="E883" t="s">
        <v>1664</v>
      </c>
      <c r="F883" t="s">
        <v>958</v>
      </c>
      <c r="G883" t="s">
        <v>62</v>
      </c>
      <c r="H883" t="s">
        <v>23</v>
      </c>
      <c r="I883"/>
      <c r="J883" t="s">
        <v>63</v>
      </c>
      <c r="K883">
        <v>563.76</v>
      </c>
    </row>
    <row r="884" spans="1:11" x14ac:dyDescent="0.15">
      <c r="A884">
        <v>92072449</v>
      </c>
      <c r="B884">
        <f>YEAR(Table1[[#This Row],[Posting_Date]])</f>
        <v>2020</v>
      </c>
      <c r="C884" t="str">
        <f>TEXT(Table1[[#This Row],[Posting_Date]],"mmm")</f>
        <v>Oct</v>
      </c>
      <c r="D884" t="s">
        <v>60</v>
      </c>
      <c r="E884" t="s">
        <v>1766</v>
      </c>
      <c r="F884" t="s">
        <v>61</v>
      </c>
      <c r="G884" t="s">
        <v>62</v>
      </c>
      <c r="H884" t="s">
        <v>12</v>
      </c>
      <c r="I884" t="s">
        <v>22</v>
      </c>
      <c r="J884" t="s">
        <v>63</v>
      </c>
      <c r="K884">
        <v>2282.65</v>
      </c>
    </row>
    <row r="885" spans="1:11" x14ac:dyDescent="0.15">
      <c r="A885">
        <v>90151310</v>
      </c>
      <c r="B885">
        <f>YEAR(Table1[[#This Row],[Posting_Date]])</f>
        <v>2020</v>
      </c>
      <c r="C885" t="str">
        <f>TEXT(Table1[[#This Row],[Posting_Date]],"mmm")</f>
        <v>Oct</v>
      </c>
      <c r="D885" t="s">
        <v>60</v>
      </c>
      <c r="E885" t="s">
        <v>1664</v>
      </c>
      <c r="F885" t="s">
        <v>1067</v>
      </c>
      <c r="G885" t="s">
        <v>83</v>
      </c>
      <c r="H885" t="s">
        <v>23</v>
      </c>
      <c r="I885"/>
      <c r="J885" t="s">
        <v>84</v>
      </c>
      <c r="K885">
        <v>847.95</v>
      </c>
    </row>
    <row r="886" spans="1:11" x14ac:dyDescent="0.15">
      <c r="A886">
        <v>88612835</v>
      </c>
      <c r="B886">
        <f>YEAR(Table1[[#This Row],[Posting_Date]])</f>
        <v>2020</v>
      </c>
      <c r="C886" t="str">
        <f>TEXT(Table1[[#This Row],[Posting_Date]],"mmm")</f>
        <v>Oct</v>
      </c>
      <c r="D886" t="s">
        <v>561</v>
      </c>
      <c r="E886" t="s">
        <v>1611</v>
      </c>
      <c r="F886" t="s">
        <v>835</v>
      </c>
      <c r="G886" t="s">
        <v>16</v>
      </c>
      <c r="H886" t="s">
        <v>12</v>
      </c>
      <c r="I886" t="s">
        <v>11</v>
      </c>
      <c r="J886" t="s">
        <v>18</v>
      </c>
      <c r="K886">
        <v>270.49</v>
      </c>
    </row>
    <row r="887" spans="1:11" x14ac:dyDescent="0.15">
      <c r="A887">
        <v>51767448</v>
      </c>
      <c r="B887">
        <f>YEAR(Table1[[#This Row],[Posting_Date]])</f>
        <v>2020</v>
      </c>
      <c r="C887" t="str">
        <f>TEXT(Table1[[#This Row],[Posting_Date]],"mmm")</f>
        <v>Oct</v>
      </c>
      <c r="D887" t="s">
        <v>561</v>
      </c>
      <c r="E887" t="s">
        <v>1767</v>
      </c>
      <c r="F887" t="s">
        <v>562</v>
      </c>
      <c r="G887" t="s">
        <v>83</v>
      </c>
      <c r="H887" t="s">
        <v>12</v>
      </c>
      <c r="I887" t="s">
        <v>22</v>
      </c>
      <c r="J887" t="s">
        <v>84</v>
      </c>
      <c r="K887">
        <v>952.51</v>
      </c>
    </row>
    <row r="888" spans="1:11" x14ac:dyDescent="0.15">
      <c r="A888">
        <v>58669833</v>
      </c>
      <c r="B888">
        <f>YEAR(Table1[[#This Row],[Posting_Date]])</f>
        <v>2020</v>
      </c>
      <c r="C888" t="str">
        <f>TEXT(Table1[[#This Row],[Posting_Date]],"mmm")</f>
        <v>Oct</v>
      </c>
      <c r="D888" t="s">
        <v>1005</v>
      </c>
      <c r="E888" t="s">
        <v>1611</v>
      </c>
      <c r="F888" t="s">
        <v>1361</v>
      </c>
      <c r="G888" t="s">
        <v>10</v>
      </c>
      <c r="H888" t="s">
        <v>12</v>
      </c>
      <c r="I888" t="s">
        <v>17</v>
      </c>
      <c r="J888" t="s">
        <v>13</v>
      </c>
      <c r="K888">
        <v>4125.12</v>
      </c>
    </row>
    <row r="889" spans="1:11" x14ac:dyDescent="0.15">
      <c r="A889">
        <v>39046934</v>
      </c>
      <c r="B889">
        <f>YEAR(Table1[[#This Row],[Posting_Date]])</f>
        <v>2020</v>
      </c>
      <c r="C889" t="str">
        <f>TEXT(Table1[[#This Row],[Posting_Date]],"mmm")</f>
        <v>Oct</v>
      </c>
      <c r="D889" t="s">
        <v>1005</v>
      </c>
      <c r="E889" t="s">
        <v>1767</v>
      </c>
      <c r="F889" t="s">
        <v>1006</v>
      </c>
      <c r="G889" t="s">
        <v>62</v>
      </c>
      <c r="H889" t="s">
        <v>12</v>
      </c>
      <c r="I889" t="s">
        <v>11</v>
      </c>
      <c r="J889" t="s">
        <v>63</v>
      </c>
      <c r="K889">
        <v>389.87</v>
      </c>
    </row>
    <row r="890" spans="1:11" x14ac:dyDescent="0.15">
      <c r="A890">
        <v>27109030</v>
      </c>
      <c r="B890">
        <f>YEAR(Table1[[#This Row],[Posting_Date]])</f>
        <v>2020</v>
      </c>
      <c r="C890" t="str">
        <f>TEXT(Table1[[#This Row],[Posting_Date]],"mmm")</f>
        <v>Oct</v>
      </c>
      <c r="D890" t="s">
        <v>1005</v>
      </c>
      <c r="E890" t="s">
        <v>1611</v>
      </c>
      <c r="F890" t="s">
        <v>1221</v>
      </c>
      <c r="G890" t="s">
        <v>30</v>
      </c>
      <c r="H890" t="s">
        <v>49</v>
      </c>
      <c r="I890"/>
      <c r="J890" t="s">
        <v>31</v>
      </c>
      <c r="K890">
        <v>477.05</v>
      </c>
    </row>
    <row r="891" spans="1:11" x14ac:dyDescent="0.15">
      <c r="A891">
        <v>57061168</v>
      </c>
      <c r="B891">
        <f>YEAR(Table1[[#This Row],[Posting_Date]])</f>
        <v>2020</v>
      </c>
      <c r="C891" t="str">
        <f>TEXT(Table1[[#This Row],[Posting_Date]],"mmm")</f>
        <v>Oct</v>
      </c>
      <c r="D891" t="s">
        <v>109</v>
      </c>
      <c r="E891" t="s">
        <v>1767</v>
      </c>
      <c r="F891" t="s">
        <v>110</v>
      </c>
      <c r="G891" t="s">
        <v>16</v>
      </c>
      <c r="H891" t="s">
        <v>12</v>
      </c>
      <c r="I891" t="s">
        <v>34</v>
      </c>
      <c r="J891" t="s">
        <v>18</v>
      </c>
      <c r="K891">
        <v>627.07000000000005</v>
      </c>
    </row>
    <row r="892" spans="1:11" x14ac:dyDescent="0.15">
      <c r="A892">
        <v>24811964</v>
      </c>
      <c r="B892">
        <f>YEAR(Table1[[#This Row],[Posting_Date]])</f>
        <v>2020</v>
      </c>
      <c r="C892" t="str">
        <f>TEXT(Table1[[#This Row],[Posting_Date]],"mmm")</f>
        <v>Oct</v>
      </c>
      <c r="D892" t="s">
        <v>93</v>
      </c>
      <c r="E892" t="s">
        <v>1767</v>
      </c>
      <c r="F892" t="s">
        <v>549</v>
      </c>
      <c r="G892" t="s">
        <v>16</v>
      </c>
      <c r="H892" t="s">
        <v>12</v>
      </c>
      <c r="I892" t="s">
        <v>11</v>
      </c>
      <c r="J892" t="s">
        <v>18</v>
      </c>
      <c r="K892">
        <v>3895.55</v>
      </c>
    </row>
    <row r="893" spans="1:11" x14ac:dyDescent="0.15">
      <c r="A893">
        <v>99250627</v>
      </c>
      <c r="B893">
        <f>YEAR(Table1[[#This Row],[Posting_Date]])</f>
        <v>2020</v>
      </c>
      <c r="C893" t="str">
        <f>TEXT(Table1[[#This Row],[Posting_Date]],"mmm")</f>
        <v>Oct</v>
      </c>
      <c r="D893" t="s">
        <v>93</v>
      </c>
      <c r="E893" t="s">
        <v>1766</v>
      </c>
      <c r="F893" t="s">
        <v>94</v>
      </c>
      <c r="G893" t="s">
        <v>30</v>
      </c>
      <c r="H893" t="s">
        <v>49</v>
      </c>
      <c r="I893"/>
      <c r="J893" t="s">
        <v>31</v>
      </c>
      <c r="K893">
        <v>40.049999999999997</v>
      </c>
    </row>
    <row r="894" spans="1:11" x14ac:dyDescent="0.15">
      <c r="A894">
        <v>19279909</v>
      </c>
      <c r="B894">
        <f>YEAR(Table1[[#This Row],[Posting_Date]])</f>
        <v>2020</v>
      </c>
      <c r="C894" t="str">
        <f>TEXT(Table1[[#This Row],[Posting_Date]],"mmm")</f>
        <v>Oct</v>
      </c>
      <c r="D894" t="s">
        <v>93</v>
      </c>
      <c r="E894" t="s">
        <v>1618</v>
      </c>
      <c r="F894" t="s">
        <v>1473</v>
      </c>
      <c r="G894" t="s">
        <v>62</v>
      </c>
      <c r="H894" t="s">
        <v>49</v>
      </c>
      <c r="I894"/>
      <c r="J894" t="s">
        <v>63</v>
      </c>
      <c r="K894">
        <v>351.79</v>
      </c>
    </row>
    <row r="895" spans="1:11" x14ac:dyDescent="0.15">
      <c r="A895">
        <v>52171526</v>
      </c>
      <c r="B895">
        <f>YEAR(Table1[[#This Row],[Posting_Date]])</f>
        <v>2020</v>
      </c>
      <c r="C895" t="str">
        <f>TEXT(Table1[[#This Row],[Posting_Date]],"mmm")</f>
        <v>Oct</v>
      </c>
      <c r="D895" t="s">
        <v>93</v>
      </c>
      <c r="E895" t="s">
        <v>1767</v>
      </c>
      <c r="F895" t="s">
        <v>608</v>
      </c>
      <c r="G895" t="s">
        <v>21</v>
      </c>
      <c r="H895" t="s">
        <v>49</v>
      </c>
      <c r="I895"/>
      <c r="J895" t="s">
        <v>31</v>
      </c>
      <c r="K895">
        <v>31.73</v>
      </c>
    </row>
    <row r="896" spans="1:11" x14ac:dyDescent="0.15">
      <c r="A896">
        <v>45532665</v>
      </c>
      <c r="B896">
        <f>YEAR(Table1[[#This Row],[Posting_Date]])</f>
        <v>2020</v>
      </c>
      <c r="C896" t="str">
        <f>TEXT(Table1[[#This Row],[Posting_Date]],"mmm")</f>
        <v>Nov</v>
      </c>
      <c r="D896" t="s">
        <v>686</v>
      </c>
      <c r="E896" t="s">
        <v>1618</v>
      </c>
      <c r="F896" t="s">
        <v>687</v>
      </c>
      <c r="G896" t="s">
        <v>44</v>
      </c>
      <c r="H896" t="s">
        <v>49</v>
      </c>
      <c r="I896"/>
      <c r="J896" t="s">
        <v>18</v>
      </c>
      <c r="K896">
        <v>1518.81</v>
      </c>
    </row>
    <row r="897" spans="1:11" x14ac:dyDescent="0.15">
      <c r="A897">
        <v>37536928</v>
      </c>
      <c r="B897">
        <f>YEAR(Table1[[#This Row],[Posting_Date]])</f>
        <v>2020</v>
      </c>
      <c r="C897" t="str">
        <f>TEXT(Table1[[#This Row],[Posting_Date]],"mmm")</f>
        <v>Nov</v>
      </c>
      <c r="D897" t="s">
        <v>686</v>
      </c>
      <c r="E897" t="s">
        <v>1766</v>
      </c>
      <c r="F897" t="s">
        <v>1524</v>
      </c>
      <c r="G897" t="s">
        <v>16</v>
      </c>
      <c r="H897" t="s">
        <v>49</v>
      </c>
      <c r="I897"/>
      <c r="J897" t="s">
        <v>18</v>
      </c>
      <c r="K897">
        <v>98.1</v>
      </c>
    </row>
    <row r="898" spans="1:11" x14ac:dyDescent="0.15">
      <c r="A898">
        <v>85768558</v>
      </c>
      <c r="B898">
        <f>YEAR(Table1[[#This Row],[Posting_Date]])</f>
        <v>2020</v>
      </c>
      <c r="C898" t="str">
        <f>TEXT(Table1[[#This Row],[Posting_Date]],"mmm")</f>
        <v>Nov</v>
      </c>
      <c r="D898" t="s">
        <v>686</v>
      </c>
      <c r="E898" t="s">
        <v>1664</v>
      </c>
      <c r="F898" t="s">
        <v>1402</v>
      </c>
      <c r="G898" t="s">
        <v>62</v>
      </c>
      <c r="H898" t="s">
        <v>23</v>
      </c>
      <c r="I898"/>
      <c r="J898" t="s">
        <v>63</v>
      </c>
      <c r="K898">
        <v>424.97</v>
      </c>
    </row>
    <row r="899" spans="1:11" x14ac:dyDescent="0.15">
      <c r="A899">
        <v>28278979</v>
      </c>
      <c r="B899">
        <f>YEAR(Table1[[#This Row],[Posting_Date]])</f>
        <v>2020</v>
      </c>
      <c r="C899" t="str">
        <f>TEXT(Table1[[#This Row],[Posting_Date]],"mmm")</f>
        <v>Nov</v>
      </c>
      <c r="D899" t="s">
        <v>139</v>
      </c>
      <c r="E899" t="s">
        <v>1621</v>
      </c>
      <c r="F899" t="s">
        <v>1099</v>
      </c>
      <c r="G899" t="s">
        <v>30</v>
      </c>
      <c r="H899" t="s">
        <v>12</v>
      </c>
      <c r="I899" t="s">
        <v>11</v>
      </c>
      <c r="J899" t="s">
        <v>31</v>
      </c>
      <c r="K899">
        <v>2588.21</v>
      </c>
    </row>
    <row r="900" spans="1:11" x14ac:dyDescent="0.15">
      <c r="A900">
        <v>11279402</v>
      </c>
      <c r="B900">
        <f>YEAR(Table1[[#This Row],[Posting_Date]])</f>
        <v>2020</v>
      </c>
      <c r="C900" t="str">
        <f>TEXT(Table1[[#This Row],[Posting_Date]],"mmm")</f>
        <v>Nov</v>
      </c>
      <c r="D900" t="s">
        <v>139</v>
      </c>
      <c r="E900" t="s">
        <v>1588</v>
      </c>
      <c r="F900" t="s">
        <v>218</v>
      </c>
      <c r="G900" t="s">
        <v>16</v>
      </c>
      <c r="H900" t="s">
        <v>12</v>
      </c>
      <c r="I900" t="s">
        <v>22</v>
      </c>
      <c r="J900" t="s">
        <v>18</v>
      </c>
      <c r="K900">
        <v>4693.12</v>
      </c>
    </row>
    <row r="901" spans="1:11" x14ac:dyDescent="0.15">
      <c r="A901">
        <v>23181643</v>
      </c>
      <c r="B901">
        <f>YEAR(Table1[[#This Row],[Posting_Date]])</f>
        <v>2020</v>
      </c>
      <c r="C901" t="str">
        <f>TEXT(Table1[[#This Row],[Posting_Date]],"mmm")</f>
        <v>Nov</v>
      </c>
      <c r="D901" t="s">
        <v>139</v>
      </c>
      <c r="E901" t="s">
        <v>1783</v>
      </c>
      <c r="F901" t="s">
        <v>140</v>
      </c>
      <c r="G901" t="s">
        <v>26</v>
      </c>
      <c r="H901" t="s">
        <v>1765</v>
      </c>
      <c r="I901"/>
      <c r="J901" t="s">
        <v>27</v>
      </c>
      <c r="K901">
        <v>196.34</v>
      </c>
    </row>
    <row r="902" spans="1:11" x14ac:dyDescent="0.15">
      <c r="A902">
        <v>18840474</v>
      </c>
      <c r="B902">
        <f>YEAR(Table1[[#This Row],[Posting_Date]])</f>
        <v>2020</v>
      </c>
      <c r="C902" t="str">
        <f>TEXT(Table1[[#This Row],[Posting_Date]],"mmm")</f>
        <v>Nov</v>
      </c>
      <c r="D902" t="s">
        <v>107</v>
      </c>
      <c r="E902" t="s">
        <v>1664</v>
      </c>
      <c r="F902" t="s">
        <v>570</v>
      </c>
      <c r="G902" t="s">
        <v>44</v>
      </c>
      <c r="H902" t="s">
        <v>23</v>
      </c>
      <c r="I902"/>
      <c r="J902" t="s">
        <v>18</v>
      </c>
      <c r="K902">
        <v>809.1</v>
      </c>
    </row>
    <row r="903" spans="1:11" x14ac:dyDescent="0.15">
      <c r="A903">
        <v>3374076</v>
      </c>
      <c r="B903">
        <f>YEAR(Table1[[#This Row],[Posting_Date]])</f>
        <v>2020</v>
      </c>
      <c r="C903" t="str">
        <f>TEXT(Table1[[#This Row],[Posting_Date]],"mmm")</f>
        <v>Nov</v>
      </c>
      <c r="D903" t="s">
        <v>107</v>
      </c>
      <c r="E903" t="s">
        <v>1784</v>
      </c>
      <c r="F903" t="s">
        <v>108</v>
      </c>
      <c r="G903" t="s">
        <v>10</v>
      </c>
      <c r="H903" t="s">
        <v>1765</v>
      </c>
      <c r="I903"/>
      <c r="J903" t="s">
        <v>13</v>
      </c>
      <c r="K903">
        <v>617.04999999999995</v>
      </c>
    </row>
    <row r="904" spans="1:11" x14ac:dyDescent="0.15">
      <c r="A904">
        <v>12323097</v>
      </c>
      <c r="B904">
        <f>YEAR(Table1[[#This Row],[Posting_Date]])</f>
        <v>2020</v>
      </c>
      <c r="C904" t="str">
        <f>TEXT(Table1[[#This Row],[Posting_Date]],"mmm")</f>
        <v>Nov</v>
      </c>
      <c r="D904" t="s">
        <v>430</v>
      </c>
      <c r="E904" t="s">
        <v>1664</v>
      </c>
      <c r="F904" t="s">
        <v>431</v>
      </c>
      <c r="G904" t="s">
        <v>16</v>
      </c>
      <c r="H904" t="s">
        <v>23</v>
      </c>
      <c r="I904"/>
      <c r="J904" t="s">
        <v>18</v>
      </c>
      <c r="K904">
        <v>859.57</v>
      </c>
    </row>
    <row r="905" spans="1:11" x14ac:dyDescent="0.15">
      <c r="A905">
        <v>24318670</v>
      </c>
      <c r="B905">
        <f>YEAR(Table1[[#This Row],[Posting_Date]])</f>
        <v>2020</v>
      </c>
      <c r="C905" t="str">
        <f>TEXT(Table1[[#This Row],[Posting_Date]],"mmm")</f>
        <v>Nov</v>
      </c>
      <c r="D905" t="s">
        <v>234</v>
      </c>
      <c r="E905" t="s">
        <v>1621</v>
      </c>
      <c r="F905" t="s">
        <v>1195</v>
      </c>
      <c r="G905" t="s">
        <v>26</v>
      </c>
      <c r="H905" t="s">
        <v>49</v>
      </c>
      <c r="I905"/>
      <c r="J905" t="s">
        <v>27</v>
      </c>
      <c r="K905">
        <v>728.82</v>
      </c>
    </row>
    <row r="906" spans="1:11" x14ac:dyDescent="0.15">
      <c r="A906">
        <v>49382675</v>
      </c>
      <c r="B906">
        <f>YEAR(Table1[[#This Row],[Posting_Date]])</f>
        <v>2020</v>
      </c>
      <c r="C906" t="str">
        <f>TEXT(Table1[[#This Row],[Posting_Date]],"mmm")</f>
        <v>Nov</v>
      </c>
      <c r="D906" t="s">
        <v>234</v>
      </c>
      <c r="E906" t="s">
        <v>1664</v>
      </c>
      <c r="F906" t="s">
        <v>235</v>
      </c>
      <c r="G906" t="s">
        <v>21</v>
      </c>
      <c r="H906" t="s">
        <v>23</v>
      </c>
      <c r="I906"/>
      <c r="J906" t="s">
        <v>31</v>
      </c>
      <c r="K906">
        <v>786.88</v>
      </c>
    </row>
    <row r="907" spans="1:11" x14ac:dyDescent="0.15">
      <c r="A907">
        <v>85375023</v>
      </c>
      <c r="B907">
        <f>YEAR(Table1[[#This Row],[Posting_Date]])</f>
        <v>2020</v>
      </c>
      <c r="C907" t="str">
        <f>TEXT(Table1[[#This Row],[Posting_Date]],"mmm")</f>
        <v>Nov</v>
      </c>
      <c r="D907" t="s">
        <v>712</v>
      </c>
      <c r="E907" t="s">
        <v>1767</v>
      </c>
      <c r="F907" t="s">
        <v>713</v>
      </c>
      <c r="G907" t="s">
        <v>26</v>
      </c>
      <c r="H907" t="s">
        <v>49</v>
      </c>
      <c r="I907"/>
      <c r="J907" t="s">
        <v>27</v>
      </c>
      <c r="K907">
        <v>4237.18</v>
      </c>
    </row>
    <row r="908" spans="1:11" x14ac:dyDescent="0.15">
      <c r="A908">
        <v>16806695</v>
      </c>
      <c r="B908">
        <f>YEAR(Table1[[#This Row],[Posting_Date]])</f>
        <v>2020</v>
      </c>
      <c r="C908" t="str">
        <f>TEXT(Table1[[#This Row],[Posting_Date]],"mmm")</f>
        <v>Nov</v>
      </c>
      <c r="D908" t="s">
        <v>1228</v>
      </c>
      <c r="E908" t="s">
        <v>1664</v>
      </c>
      <c r="F908" t="s">
        <v>1229</v>
      </c>
      <c r="G908" t="s">
        <v>21</v>
      </c>
      <c r="H908" t="s">
        <v>23</v>
      </c>
      <c r="I908"/>
      <c r="J908" t="s">
        <v>31</v>
      </c>
      <c r="K908">
        <v>940.76</v>
      </c>
    </row>
    <row r="909" spans="1:11" x14ac:dyDescent="0.15">
      <c r="A909">
        <v>82802923</v>
      </c>
      <c r="B909">
        <f>YEAR(Table1[[#This Row],[Posting_Date]])</f>
        <v>2020</v>
      </c>
      <c r="C909" t="str">
        <f>TEXT(Table1[[#This Row],[Posting_Date]],"mmm")</f>
        <v>Nov</v>
      </c>
      <c r="D909" t="s">
        <v>1060</v>
      </c>
      <c r="E909" t="s">
        <v>1611</v>
      </c>
      <c r="F909" t="s">
        <v>1061</v>
      </c>
      <c r="G909" t="s">
        <v>30</v>
      </c>
      <c r="H909" t="s">
        <v>49</v>
      </c>
      <c r="I909"/>
      <c r="J909" t="s">
        <v>31</v>
      </c>
      <c r="K909">
        <v>328.56</v>
      </c>
    </row>
    <row r="910" spans="1:11" x14ac:dyDescent="0.15">
      <c r="A910">
        <v>11446263</v>
      </c>
      <c r="B910">
        <f>YEAR(Table1[[#This Row],[Posting_Date]])</f>
        <v>2020</v>
      </c>
      <c r="C910" t="str">
        <f>TEXT(Table1[[#This Row],[Posting_Date]],"mmm")</f>
        <v>Nov</v>
      </c>
      <c r="D910" t="s">
        <v>1060</v>
      </c>
      <c r="E910" t="s">
        <v>1618</v>
      </c>
      <c r="F910" t="s">
        <v>1502</v>
      </c>
      <c r="G910" t="s">
        <v>16</v>
      </c>
      <c r="H910" t="s">
        <v>49</v>
      </c>
      <c r="I910"/>
      <c r="J910" t="s">
        <v>18</v>
      </c>
      <c r="K910">
        <v>438.83</v>
      </c>
    </row>
    <row r="911" spans="1:11" x14ac:dyDescent="0.15">
      <c r="A911">
        <v>5171949</v>
      </c>
      <c r="B911">
        <f>YEAR(Table1[[#This Row],[Posting_Date]])</f>
        <v>2020</v>
      </c>
      <c r="C911" t="str">
        <f>TEXT(Table1[[#This Row],[Posting_Date]],"mmm")</f>
        <v>Nov</v>
      </c>
      <c r="D911" t="s">
        <v>315</v>
      </c>
      <c r="E911" t="s">
        <v>1611</v>
      </c>
      <c r="F911" t="s">
        <v>937</v>
      </c>
      <c r="G911" t="s">
        <v>16</v>
      </c>
      <c r="H911" t="s">
        <v>12</v>
      </c>
      <c r="I911" t="s">
        <v>11</v>
      </c>
      <c r="J911" t="s">
        <v>18</v>
      </c>
      <c r="K911">
        <v>4701.2700000000004</v>
      </c>
    </row>
    <row r="912" spans="1:11" x14ac:dyDescent="0.15">
      <c r="A912">
        <v>67681630</v>
      </c>
      <c r="B912">
        <f>YEAR(Table1[[#This Row],[Posting_Date]])</f>
        <v>2020</v>
      </c>
      <c r="C912" t="str">
        <f>TEXT(Table1[[#This Row],[Posting_Date]],"mmm")</f>
        <v>Nov</v>
      </c>
      <c r="D912" t="s">
        <v>315</v>
      </c>
      <c r="E912" t="s">
        <v>1622</v>
      </c>
      <c r="F912" t="s">
        <v>1227</v>
      </c>
      <c r="G912" t="s">
        <v>83</v>
      </c>
      <c r="H912" t="s">
        <v>49</v>
      </c>
      <c r="I912"/>
      <c r="J912" t="s">
        <v>84</v>
      </c>
      <c r="K912">
        <v>42.35</v>
      </c>
    </row>
    <row r="913" spans="1:11" x14ac:dyDescent="0.15">
      <c r="A913">
        <v>51877172</v>
      </c>
      <c r="B913">
        <f>YEAR(Table1[[#This Row],[Posting_Date]])</f>
        <v>2020</v>
      </c>
      <c r="C913" t="str">
        <f>TEXT(Table1[[#This Row],[Posting_Date]],"mmm")</f>
        <v>Nov</v>
      </c>
      <c r="D913" t="s">
        <v>315</v>
      </c>
      <c r="E913" t="s">
        <v>1766</v>
      </c>
      <c r="F913" t="s">
        <v>316</v>
      </c>
      <c r="G913" t="s">
        <v>83</v>
      </c>
      <c r="H913" t="s">
        <v>49</v>
      </c>
      <c r="I913"/>
      <c r="J913" t="s">
        <v>84</v>
      </c>
      <c r="K913">
        <v>188.3</v>
      </c>
    </row>
    <row r="914" spans="1:11" x14ac:dyDescent="0.15">
      <c r="A914">
        <v>29076905</v>
      </c>
      <c r="B914">
        <f>YEAR(Table1[[#This Row],[Posting_Date]])</f>
        <v>2020</v>
      </c>
      <c r="C914" t="str">
        <f>TEXT(Table1[[#This Row],[Posting_Date]],"mmm")</f>
        <v>Nov</v>
      </c>
      <c r="D914" t="s">
        <v>159</v>
      </c>
      <c r="E914" t="s">
        <v>1767</v>
      </c>
      <c r="F914" t="s">
        <v>160</v>
      </c>
      <c r="G914" t="s">
        <v>62</v>
      </c>
      <c r="H914" t="s">
        <v>49</v>
      </c>
      <c r="I914"/>
      <c r="J914" t="s">
        <v>63</v>
      </c>
      <c r="K914">
        <v>189.95</v>
      </c>
    </row>
    <row r="915" spans="1:11" x14ac:dyDescent="0.15">
      <c r="A915">
        <v>60205892</v>
      </c>
      <c r="B915">
        <f>YEAR(Table1[[#This Row],[Posting_Date]])</f>
        <v>2020</v>
      </c>
      <c r="C915" t="str">
        <f>TEXT(Table1[[#This Row],[Posting_Date]],"mmm")</f>
        <v>Nov</v>
      </c>
      <c r="D915" t="s">
        <v>159</v>
      </c>
      <c r="E915" t="s">
        <v>1624</v>
      </c>
      <c r="F915" t="s">
        <v>276</v>
      </c>
      <c r="G915" t="s">
        <v>62</v>
      </c>
      <c r="H915" t="s">
        <v>49</v>
      </c>
      <c r="I915"/>
      <c r="J915" t="s">
        <v>63</v>
      </c>
      <c r="K915">
        <v>31.17</v>
      </c>
    </row>
    <row r="916" spans="1:11" x14ac:dyDescent="0.15">
      <c r="A916">
        <v>40900256</v>
      </c>
      <c r="B916">
        <f>YEAR(Table1[[#This Row],[Posting_Date]])</f>
        <v>2020</v>
      </c>
      <c r="C916" t="str">
        <f>TEXT(Table1[[#This Row],[Posting_Date]],"mmm")</f>
        <v>Nov</v>
      </c>
      <c r="D916" t="s">
        <v>64</v>
      </c>
      <c r="E916" t="s">
        <v>1641</v>
      </c>
      <c r="F916" t="s">
        <v>65</v>
      </c>
      <c r="G916" t="s">
        <v>44</v>
      </c>
      <c r="H916" t="s">
        <v>12</v>
      </c>
      <c r="I916" t="s">
        <v>11</v>
      </c>
      <c r="J916" t="s">
        <v>18</v>
      </c>
      <c r="K916">
        <v>3446.63</v>
      </c>
    </row>
    <row r="917" spans="1:11" x14ac:dyDescent="0.15">
      <c r="A917">
        <v>71725480</v>
      </c>
      <c r="B917">
        <f>YEAR(Table1[[#This Row],[Posting_Date]])</f>
        <v>2020</v>
      </c>
      <c r="C917" t="str">
        <f>TEXT(Table1[[#This Row],[Posting_Date]],"mmm")</f>
        <v>Nov</v>
      </c>
      <c r="D917" t="s">
        <v>64</v>
      </c>
      <c r="E917" t="s">
        <v>1643</v>
      </c>
      <c r="F917" t="s">
        <v>209</v>
      </c>
      <c r="G917" t="s">
        <v>44</v>
      </c>
      <c r="H917" t="s">
        <v>49</v>
      </c>
      <c r="I917"/>
      <c r="J917" t="s">
        <v>18</v>
      </c>
      <c r="K917">
        <v>124.97</v>
      </c>
    </row>
    <row r="918" spans="1:11" x14ac:dyDescent="0.15">
      <c r="A918">
        <v>49881931</v>
      </c>
      <c r="B918">
        <f>YEAR(Table1[[#This Row],[Posting_Date]])</f>
        <v>2020</v>
      </c>
      <c r="C918" t="str">
        <f>TEXT(Table1[[#This Row],[Posting_Date]],"mmm")</f>
        <v>Nov</v>
      </c>
      <c r="D918" t="s">
        <v>182</v>
      </c>
      <c r="E918" t="s">
        <v>1621</v>
      </c>
      <c r="F918" t="s">
        <v>796</v>
      </c>
      <c r="G918" t="s">
        <v>26</v>
      </c>
      <c r="H918" t="s">
        <v>49</v>
      </c>
      <c r="I918"/>
      <c r="J918" t="s">
        <v>27</v>
      </c>
      <c r="K918">
        <v>3532.07</v>
      </c>
    </row>
    <row r="919" spans="1:11" x14ac:dyDescent="0.15">
      <c r="A919">
        <v>88733538</v>
      </c>
      <c r="B919">
        <f>YEAR(Table1[[#This Row],[Posting_Date]])</f>
        <v>2020</v>
      </c>
      <c r="C919" t="str">
        <f>TEXT(Table1[[#This Row],[Posting_Date]],"mmm")</f>
        <v>Nov</v>
      </c>
      <c r="D919" t="s">
        <v>182</v>
      </c>
      <c r="E919" t="s">
        <v>1664</v>
      </c>
      <c r="F919" t="s">
        <v>183</v>
      </c>
      <c r="G919" t="s">
        <v>83</v>
      </c>
      <c r="H919" t="s">
        <v>23</v>
      </c>
      <c r="I919"/>
      <c r="J919" t="s">
        <v>84</v>
      </c>
      <c r="K919">
        <v>253.07</v>
      </c>
    </row>
    <row r="920" spans="1:11" x14ac:dyDescent="0.15">
      <c r="A920">
        <v>74254463</v>
      </c>
      <c r="B920">
        <f>YEAR(Table1[[#This Row],[Posting_Date]])</f>
        <v>2020</v>
      </c>
      <c r="C920" t="str">
        <f>TEXT(Table1[[#This Row],[Posting_Date]],"mmm")</f>
        <v>Nov</v>
      </c>
      <c r="D920" t="s">
        <v>238</v>
      </c>
      <c r="E920" t="s">
        <v>1609</v>
      </c>
      <c r="F920" t="s">
        <v>239</v>
      </c>
      <c r="G920" t="s">
        <v>83</v>
      </c>
      <c r="H920" t="s">
        <v>12</v>
      </c>
      <c r="I920" t="s">
        <v>11</v>
      </c>
      <c r="J920" t="s">
        <v>84</v>
      </c>
      <c r="K920">
        <v>3313.78</v>
      </c>
    </row>
    <row r="921" spans="1:11" x14ac:dyDescent="0.15">
      <c r="A921">
        <v>38142599</v>
      </c>
      <c r="B921">
        <f>YEAR(Table1[[#This Row],[Posting_Date]])</f>
        <v>2020</v>
      </c>
      <c r="C921" t="str">
        <f>TEXT(Table1[[#This Row],[Posting_Date]],"mmm")</f>
        <v>Nov</v>
      </c>
      <c r="D921" t="s">
        <v>238</v>
      </c>
      <c r="E921" t="s">
        <v>1664</v>
      </c>
      <c r="F921" t="s">
        <v>1374</v>
      </c>
      <c r="G921" t="s">
        <v>30</v>
      </c>
      <c r="H921" t="s">
        <v>23</v>
      </c>
      <c r="I921"/>
      <c r="J921" t="s">
        <v>31</v>
      </c>
      <c r="K921">
        <v>290.77</v>
      </c>
    </row>
    <row r="922" spans="1:11" x14ac:dyDescent="0.15">
      <c r="A922">
        <v>97899552</v>
      </c>
      <c r="B922">
        <f>YEAR(Table1[[#This Row],[Posting_Date]])</f>
        <v>2020</v>
      </c>
      <c r="C922" t="str">
        <f>TEXT(Table1[[#This Row],[Posting_Date]],"mmm")</f>
        <v>Nov</v>
      </c>
      <c r="D922" t="s">
        <v>706</v>
      </c>
      <c r="E922" t="s">
        <v>1621</v>
      </c>
      <c r="F922" t="s">
        <v>707</v>
      </c>
      <c r="G922" t="s">
        <v>10</v>
      </c>
      <c r="H922" t="s">
        <v>12</v>
      </c>
      <c r="I922" t="s">
        <v>11</v>
      </c>
      <c r="J922" t="s">
        <v>13</v>
      </c>
      <c r="K922">
        <v>3244.31</v>
      </c>
    </row>
    <row r="923" spans="1:11" x14ac:dyDescent="0.15">
      <c r="A923">
        <v>10899657</v>
      </c>
      <c r="B923">
        <f>YEAR(Table1[[#This Row],[Posting_Date]])</f>
        <v>2020</v>
      </c>
      <c r="C923" t="str">
        <f>TEXT(Table1[[#This Row],[Posting_Date]],"mmm")</f>
        <v>Nov</v>
      </c>
      <c r="D923" t="s">
        <v>125</v>
      </c>
      <c r="E923" t="s">
        <v>1767</v>
      </c>
      <c r="F923" t="s">
        <v>126</v>
      </c>
      <c r="G923" t="s">
        <v>44</v>
      </c>
      <c r="H923" t="s">
        <v>49</v>
      </c>
      <c r="I923"/>
      <c r="J923" t="s">
        <v>18</v>
      </c>
      <c r="K923">
        <v>4029.11</v>
      </c>
    </row>
    <row r="924" spans="1:11" x14ac:dyDescent="0.15">
      <c r="A924">
        <v>35793274</v>
      </c>
      <c r="B924">
        <f>YEAR(Table1[[#This Row],[Posting_Date]])</f>
        <v>2020</v>
      </c>
      <c r="C924" t="str">
        <f>TEXT(Table1[[#This Row],[Posting_Date]],"mmm")</f>
        <v>Nov</v>
      </c>
      <c r="D924" t="s">
        <v>56</v>
      </c>
      <c r="E924" t="s">
        <v>1618</v>
      </c>
      <c r="F924" t="s">
        <v>57</v>
      </c>
      <c r="G924" t="s">
        <v>16</v>
      </c>
      <c r="H924" t="s">
        <v>49</v>
      </c>
      <c r="I924"/>
      <c r="J924" t="s">
        <v>18</v>
      </c>
      <c r="K924">
        <v>1104.02</v>
      </c>
    </row>
    <row r="925" spans="1:11" x14ac:dyDescent="0.15">
      <c r="A925">
        <v>34304894</v>
      </c>
      <c r="B925">
        <f>YEAR(Table1[[#This Row],[Posting_Date]])</f>
        <v>2020</v>
      </c>
      <c r="C925" t="str">
        <f>TEXT(Table1[[#This Row],[Posting_Date]],"mmm")</f>
        <v>Nov</v>
      </c>
      <c r="D925" t="s">
        <v>690</v>
      </c>
      <c r="E925" t="s">
        <v>1664</v>
      </c>
      <c r="F925" t="s">
        <v>691</v>
      </c>
      <c r="G925" t="s">
        <v>83</v>
      </c>
      <c r="H925" t="s">
        <v>23</v>
      </c>
      <c r="I925"/>
      <c r="J925" t="s">
        <v>84</v>
      </c>
      <c r="K925">
        <v>350.07</v>
      </c>
    </row>
    <row r="926" spans="1:11" x14ac:dyDescent="0.15">
      <c r="A926">
        <v>31590372</v>
      </c>
      <c r="B926">
        <f>YEAR(Table1[[#This Row],[Posting_Date]])</f>
        <v>2020</v>
      </c>
      <c r="C926" t="str">
        <f>TEXT(Table1[[#This Row],[Posting_Date]],"mmm")</f>
        <v>Nov</v>
      </c>
      <c r="D926" t="s">
        <v>1560</v>
      </c>
      <c r="E926" t="s">
        <v>1611</v>
      </c>
      <c r="F926" t="s">
        <v>1561</v>
      </c>
      <c r="G926" t="s">
        <v>26</v>
      </c>
      <c r="H926" t="s">
        <v>12</v>
      </c>
      <c r="I926" t="s">
        <v>22</v>
      </c>
      <c r="J926" t="s">
        <v>27</v>
      </c>
      <c r="K926">
        <v>477.56</v>
      </c>
    </row>
    <row r="927" spans="1:11" x14ac:dyDescent="0.15">
      <c r="A927">
        <v>58917764</v>
      </c>
      <c r="B927">
        <f>YEAR(Table1[[#This Row],[Posting_Date]])</f>
        <v>2020</v>
      </c>
      <c r="C927" t="str">
        <f>TEXT(Table1[[#This Row],[Posting_Date]],"mmm")</f>
        <v>Nov</v>
      </c>
      <c r="D927" t="s">
        <v>1560</v>
      </c>
      <c r="E927" t="s">
        <v>1621</v>
      </c>
      <c r="F927" t="s">
        <v>1580</v>
      </c>
      <c r="G927" t="s">
        <v>26</v>
      </c>
      <c r="H927" t="s">
        <v>49</v>
      </c>
      <c r="I927"/>
      <c r="J927" t="s">
        <v>27</v>
      </c>
      <c r="K927">
        <v>2908.35</v>
      </c>
    </row>
    <row r="928" spans="1:11" x14ac:dyDescent="0.15">
      <c r="A928">
        <v>33023472</v>
      </c>
      <c r="B928">
        <f>YEAR(Table1[[#This Row],[Posting_Date]])</f>
        <v>2020</v>
      </c>
      <c r="C928" t="str">
        <f>TEXT(Table1[[#This Row],[Posting_Date]],"mmm")</f>
        <v>Nov</v>
      </c>
      <c r="D928" t="s">
        <v>503</v>
      </c>
      <c r="E928" t="s">
        <v>1621</v>
      </c>
      <c r="F928" t="s">
        <v>1198</v>
      </c>
      <c r="G928" t="s">
        <v>30</v>
      </c>
      <c r="H928" t="s">
        <v>49</v>
      </c>
      <c r="I928"/>
      <c r="J928" t="s">
        <v>31</v>
      </c>
      <c r="K928">
        <v>1791.46</v>
      </c>
    </row>
    <row r="929" spans="1:11" x14ac:dyDescent="0.15">
      <c r="A929">
        <v>50617643</v>
      </c>
      <c r="B929">
        <f>YEAR(Table1[[#This Row],[Posting_Date]])</f>
        <v>2020</v>
      </c>
      <c r="C929" t="str">
        <f>TEXT(Table1[[#This Row],[Posting_Date]],"mmm")</f>
        <v>Nov</v>
      </c>
      <c r="D929" t="s">
        <v>503</v>
      </c>
      <c r="E929" t="s">
        <v>1591</v>
      </c>
      <c r="F929" t="s">
        <v>504</v>
      </c>
      <c r="G929" t="s">
        <v>16</v>
      </c>
      <c r="H929" t="s">
        <v>49</v>
      </c>
      <c r="I929"/>
      <c r="J929" t="s">
        <v>18</v>
      </c>
      <c r="K929">
        <v>30.13</v>
      </c>
    </row>
    <row r="930" spans="1:11" x14ac:dyDescent="0.15">
      <c r="A930">
        <v>58072854</v>
      </c>
      <c r="B930">
        <f>YEAR(Table1[[#This Row],[Posting_Date]])</f>
        <v>2020</v>
      </c>
      <c r="C930" t="str">
        <f>TEXT(Table1[[#This Row],[Posting_Date]],"mmm")</f>
        <v>Nov</v>
      </c>
      <c r="D930" t="s">
        <v>1105</v>
      </c>
      <c r="E930" t="s">
        <v>1611</v>
      </c>
      <c r="F930" t="s">
        <v>1141</v>
      </c>
      <c r="G930" t="s">
        <v>62</v>
      </c>
      <c r="H930" t="s">
        <v>12</v>
      </c>
      <c r="I930" t="s">
        <v>11</v>
      </c>
      <c r="J930" t="s">
        <v>63</v>
      </c>
      <c r="K930">
        <v>3259.36</v>
      </c>
    </row>
    <row r="931" spans="1:11" x14ac:dyDescent="0.15">
      <c r="A931">
        <v>85485883</v>
      </c>
      <c r="B931">
        <f>YEAR(Table1[[#This Row],[Posting_Date]])</f>
        <v>2020</v>
      </c>
      <c r="C931" t="str">
        <f>TEXT(Table1[[#This Row],[Posting_Date]],"mmm")</f>
        <v>Nov</v>
      </c>
      <c r="D931" t="s">
        <v>1105</v>
      </c>
      <c r="E931" t="s">
        <v>1610</v>
      </c>
      <c r="F931" t="s">
        <v>1292</v>
      </c>
      <c r="G931" t="s">
        <v>62</v>
      </c>
      <c r="H931" t="s">
        <v>12</v>
      </c>
      <c r="I931" t="s">
        <v>11</v>
      </c>
      <c r="J931" t="s">
        <v>63</v>
      </c>
      <c r="K931">
        <v>168.5</v>
      </c>
    </row>
    <row r="932" spans="1:11" x14ac:dyDescent="0.15">
      <c r="A932">
        <v>86837113</v>
      </c>
      <c r="B932">
        <f>YEAR(Table1[[#This Row],[Posting_Date]])</f>
        <v>2020</v>
      </c>
      <c r="C932" t="str">
        <f>TEXT(Table1[[#This Row],[Posting_Date]],"mmm")</f>
        <v>Nov</v>
      </c>
      <c r="D932" t="s">
        <v>1105</v>
      </c>
      <c r="E932" t="s">
        <v>1664</v>
      </c>
      <c r="F932" t="s">
        <v>1106</v>
      </c>
      <c r="G932" t="s">
        <v>83</v>
      </c>
      <c r="H932" t="s">
        <v>23</v>
      </c>
      <c r="I932"/>
      <c r="J932" t="s">
        <v>84</v>
      </c>
      <c r="K932">
        <v>565.11</v>
      </c>
    </row>
    <row r="933" spans="1:11" x14ac:dyDescent="0.15">
      <c r="A933">
        <v>52818109</v>
      </c>
      <c r="B933">
        <f>YEAR(Table1[[#This Row],[Posting_Date]])</f>
        <v>2020</v>
      </c>
      <c r="C933" t="str">
        <f>TEXT(Table1[[#This Row],[Posting_Date]],"mmm")</f>
        <v>Nov</v>
      </c>
      <c r="D933" t="s">
        <v>980</v>
      </c>
      <c r="E933" t="s">
        <v>1664</v>
      </c>
      <c r="F933" t="s">
        <v>981</v>
      </c>
      <c r="G933" t="s">
        <v>21</v>
      </c>
      <c r="H933" t="s">
        <v>23</v>
      </c>
      <c r="I933"/>
      <c r="J933" t="s">
        <v>31</v>
      </c>
      <c r="K933">
        <v>471.03</v>
      </c>
    </row>
    <row r="934" spans="1:11" x14ac:dyDescent="0.15">
      <c r="A934">
        <v>88038368</v>
      </c>
      <c r="B934">
        <f>YEAR(Table1[[#This Row],[Posting_Date]])</f>
        <v>2020</v>
      </c>
      <c r="C934" t="str">
        <f>TEXT(Table1[[#This Row],[Posting_Date]],"mmm")</f>
        <v>Nov</v>
      </c>
      <c r="D934" t="s">
        <v>1368</v>
      </c>
      <c r="E934" t="s">
        <v>1767</v>
      </c>
      <c r="F934" t="s">
        <v>1369</v>
      </c>
      <c r="G934" t="s">
        <v>62</v>
      </c>
      <c r="H934" t="s">
        <v>12</v>
      </c>
      <c r="I934" t="s">
        <v>11</v>
      </c>
      <c r="J934" t="s">
        <v>63</v>
      </c>
      <c r="K934">
        <v>2669.88</v>
      </c>
    </row>
    <row r="935" spans="1:11" x14ac:dyDescent="0.15">
      <c r="A935">
        <v>50376102</v>
      </c>
      <c r="B935">
        <f>YEAR(Table1[[#This Row],[Posting_Date]])</f>
        <v>2020</v>
      </c>
      <c r="C935" t="str">
        <f>TEXT(Table1[[#This Row],[Posting_Date]],"mmm")</f>
        <v>Nov</v>
      </c>
      <c r="D935" t="s">
        <v>207</v>
      </c>
      <c r="E935" t="s">
        <v>1767</v>
      </c>
      <c r="F935" t="s">
        <v>567</v>
      </c>
      <c r="G935" t="s">
        <v>62</v>
      </c>
      <c r="H935" t="s">
        <v>12</v>
      </c>
      <c r="I935" t="s">
        <v>11</v>
      </c>
      <c r="J935" t="s">
        <v>63</v>
      </c>
      <c r="K935">
        <v>966.23</v>
      </c>
    </row>
    <row r="936" spans="1:11" x14ac:dyDescent="0.15">
      <c r="A936">
        <v>56311208</v>
      </c>
      <c r="B936">
        <f>YEAR(Table1[[#This Row],[Posting_Date]])</f>
        <v>2020</v>
      </c>
      <c r="C936" t="str">
        <f>TEXT(Table1[[#This Row],[Posting_Date]],"mmm")</f>
        <v>Nov</v>
      </c>
      <c r="D936" t="s">
        <v>207</v>
      </c>
      <c r="E936" t="s">
        <v>1766</v>
      </c>
      <c r="F936" t="s">
        <v>889</v>
      </c>
      <c r="G936" t="s">
        <v>62</v>
      </c>
      <c r="H936" t="s">
        <v>49</v>
      </c>
      <c r="I936"/>
      <c r="J936" t="s">
        <v>63</v>
      </c>
      <c r="K936">
        <v>142.78</v>
      </c>
    </row>
    <row r="937" spans="1:11" x14ac:dyDescent="0.15">
      <c r="A937">
        <v>55929195</v>
      </c>
      <c r="B937">
        <f>YEAR(Table1[[#This Row],[Posting_Date]])</f>
        <v>2020</v>
      </c>
      <c r="C937" t="str">
        <f>TEXT(Table1[[#This Row],[Posting_Date]],"mmm")</f>
        <v>Nov</v>
      </c>
      <c r="D937" t="s">
        <v>207</v>
      </c>
      <c r="E937" t="s">
        <v>1766</v>
      </c>
      <c r="F937" t="s">
        <v>1511</v>
      </c>
      <c r="G937" t="s">
        <v>83</v>
      </c>
      <c r="H937" t="s">
        <v>49</v>
      </c>
      <c r="I937"/>
      <c r="J937" t="s">
        <v>84</v>
      </c>
      <c r="K937">
        <v>51.35</v>
      </c>
    </row>
    <row r="938" spans="1:11" x14ac:dyDescent="0.15">
      <c r="A938">
        <v>59975096</v>
      </c>
      <c r="B938">
        <f>YEAR(Table1[[#This Row],[Posting_Date]])</f>
        <v>2020</v>
      </c>
      <c r="C938" t="str">
        <f>TEXT(Table1[[#This Row],[Posting_Date]],"mmm")</f>
        <v>Nov</v>
      </c>
      <c r="D938" t="s">
        <v>207</v>
      </c>
      <c r="E938" t="s">
        <v>1766</v>
      </c>
      <c r="F938" t="s">
        <v>1508</v>
      </c>
      <c r="G938" t="s">
        <v>10</v>
      </c>
      <c r="H938" t="s">
        <v>49</v>
      </c>
      <c r="I938"/>
      <c r="J938" t="s">
        <v>13</v>
      </c>
      <c r="K938">
        <v>3579.34</v>
      </c>
    </row>
    <row r="939" spans="1:11" x14ac:dyDescent="0.15">
      <c r="A939">
        <v>71471700</v>
      </c>
      <c r="B939">
        <f>YEAR(Table1[[#This Row],[Posting_Date]])</f>
        <v>2020</v>
      </c>
      <c r="C939" t="str">
        <f>TEXT(Table1[[#This Row],[Posting_Date]],"mmm")</f>
        <v>Nov</v>
      </c>
      <c r="D939" t="s">
        <v>207</v>
      </c>
      <c r="E939" t="s">
        <v>1767</v>
      </c>
      <c r="F939" t="s">
        <v>208</v>
      </c>
      <c r="G939" t="s">
        <v>10</v>
      </c>
      <c r="H939" t="s">
        <v>49</v>
      </c>
      <c r="I939"/>
      <c r="J939" t="s">
        <v>13</v>
      </c>
      <c r="K939">
        <v>50.93</v>
      </c>
    </row>
    <row r="940" spans="1:11" x14ac:dyDescent="0.15">
      <c r="A940">
        <v>76491213</v>
      </c>
      <c r="B940">
        <f>YEAR(Table1[[#This Row],[Posting_Date]])</f>
        <v>2020</v>
      </c>
      <c r="C940" t="str">
        <f>TEXT(Table1[[#This Row],[Posting_Date]],"mmm")</f>
        <v>Dec</v>
      </c>
      <c r="D940" t="s">
        <v>460</v>
      </c>
      <c r="E940" t="s">
        <v>1766</v>
      </c>
      <c r="F940" t="s">
        <v>461</v>
      </c>
      <c r="G940" t="s">
        <v>83</v>
      </c>
      <c r="H940" t="s">
        <v>12</v>
      </c>
      <c r="I940" t="s">
        <v>34</v>
      </c>
      <c r="J940" t="s">
        <v>84</v>
      </c>
      <c r="K940">
        <v>4552.2299999999996</v>
      </c>
    </row>
    <row r="941" spans="1:11" x14ac:dyDescent="0.15">
      <c r="A941">
        <v>21390503</v>
      </c>
      <c r="B941">
        <f>YEAR(Table1[[#This Row],[Posting_Date]])</f>
        <v>2020</v>
      </c>
      <c r="C941" t="str">
        <f>TEXT(Table1[[#This Row],[Posting_Date]],"mmm")</f>
        <v>Dec</v>
      </c>
      <c r="D941" t="s">
        <v>460</v>
      </c>
      <c r="E941" t="s">
        <v>1618</v>
      </c>
      <c r="F941" t="s">
        <v>1415</v>
      </c>
      <c r="G941" t="s">
        <v>62</v>
      </c>
      <c r="H941" t="s">
        <v>49</v>
      </c>
      <c r="I941"/>
      <c r="J941" t="s">
        <v>63</v>
      </c>
      <c r="K941">
        <v>1900.99</v>
      </c>
    </row>
    <row r="942" spans="1:11" x14ac:dyDescent="0.15">
      <c r="A942">
        <v>95457012</v>
      </c>
      <c r="B942">
        <f>YEAR(Table1[[#This Row],[Posting_Date]])</f>
        <v>2020</v>
      </c>
      <c r="C942" t="str">
        <f>TEXT(Table1[[#This Row],[Posting_Date]],"mmm")</f>
        <v>Dec</v>
      </c>
      <c r="D942" t="s">
        <v>342</v>
      </c>
      <c r="E942" t="s">
        <v>1611</v>
      </c>
      <c r="F942" t="s">
        <v>1313</v>
      </c>
      <c r="G942" t="s">
        <v>30</v>
      </c>
      <c r="H942" t="s">
        <v>12</v>
      </c>
      <c r="I942" t="s">
        <v>11</v>
      </c>
      <c r="J942" t="s">
        <v>31</v>
      </c>
      <c r="K942">
        <v>4403.68</v>
      </c>
    </row>
    <row r="943" spans="1:11" x14ac:dyDescent="0.15">
      <c r="A943">
        <v>78501518</v>
      </c>
      <c r="B943">
        <f>YEAR(Table1[[#This Row],[Posting_Date]])</f>
        <v>2020</v>
      </c>
      <c r="C943" t="str">
        <f>TEXT(Table1[[#This Row],[Posting_Date]],"mmm")</f>
        <v>Dec</v>
      </c>
      <c r="D943" t="s">
        <v>342</v>
      </c>
      <c r="E943" t="s">
        <v>1766</v>
      </c>
      <c r="F943" t="s">
        <v>343</v>
      </c>
      <c r="G943" t="s">
        <v>26</v>
      </c>
      <c r="H943" t="s">
        <v>49</v>
      </c>
      <c r="I943"/>
      <c r="J943" t="s">
        <v>27</v>
      </c>
      <c r="K943">
        <v>203.27</v>
      </c>
    </row>
    <row r="944" spans="1:11" x14ac:dyDescent="0.15">
      <c r="A944">
        <v>85515615</v>
      </c>
      <c r="B944">
        <f>YEAR(Table1[[#This Row],[Posting_Date]])</f>
        <v>2020</v>
      </c>
      <c r="C944" t="str">
        <f>TEXT(Table1[[#This Row],[Posting_Date]],"mmm")</f>
        <v>Dec</v>
      </c>
      <c r="D944" t="s">
        <v>342</v>
      </c>
      <c r="E944" t="s">
        <v>1767</v>
      </c>
      <c r="F944" t="s">
        <v>739</v>
      </c>
      <c r="G944" t="s">
        <v>83</v>
      </c>
      <c r="H944" t="s">
        <v>49</v>
      </c>
      <c r="I944"/>
      <c r="J944" t="s">
        <v>84</v>
      </c>
      <c r="K944">
        <v>157.26</v>
      </c>
    </row>
    <row r="945" spans="1:11" x14ac:dyDescent="0.15">
      <c r="A945">
        <v>32255798</v>
      </c>
      <c r="B945">
        <f>YEAR(Table1[[#This Row],[Posting_Date]])</f>
        <v>2020</v>
      </c>
      <c r="C945" t="str">
        <f>TEXT(Table1[[#This Row],[Posting_Date]],"mmm")</f>
        <v>Dec</v>
      </c>
      <c r="D945" t="s">
        <v>333</v>
      </c>
      <c r="E945" t="s">
        <v>1767</v>
      </c>
      <c r="F945" t="s">
        <v>334</v>
      </c>
      <c r="G945" t="s">
        <v>26</v>
      </c>
      <c r="H945" t="s">
        <v>12</v>
      </c>
      <c r="I945" t="s">
        <v>11</v>
      </c>
      <c r="J945" t="s">
        <v>27</v>
      </c>
      <c r="K945">
        <v>4194.18</v>
      </c>
    </row>
    <row r="946" spans="1:11" x14ac:dyDescent="0.15">
      <c r="A946">
        <v>3358926</v>
      </c>
      <c r="B946">
        <f>YEAR(Table1[[#This Row],[Posting_Date]])</f>
        <v>2020</v>
      </c>
      <c r="C946" t="str">
        <f>TEXT(Table1[[#This Row],[Posting_Date]],"mmm")</f>
        <v>Dec</v>
      </c>
      <c r="D946" t="s">
        <v>333</v>
      </c>
      <c r="E946" t="s">
        <v>1621</v>
      </c>
      <c r="F946" t="s">
        <v>1428</v>
      </c>
      <c r="G946" t="s">
        <v>62</v>
      </c>
      <c r="H946" t="s">
        <v>49</v>
      </c>
      <c r="I946"/>
      <c r="J946" t="s">
        <v>63</v>
      </c>
      <c r="K946">
        <v>2576.7199999999998</v>
      </c>
    </row>
    <row r="947" spans="1:11" x14ac:dyDescent="0.15">
      <c r="A947">
        <v>51888252</v>
      </c>
      <c r="B947">
        <f>YEAR(Table1[[#This Row],[Posting_Date]])</f>
        <v>2020</v>
      </c>
      <c r="C947" t="str">
        <f>TEXT(Table1[[#This Row],[Posting_Date]],"mmm")</f>
        <v>Dec</v>
      </c>
      <c r="D947" t="s">
        <v>333</v>
      </c>
      <c r="E947" t="s">
        <v>1767</v>
      </c>
      <c r="F947" t="s">
        <v>366</v>
      </c>
      <c r="G947" t="s">
        <v>16</v>
      </c>
      <c r="H947" t="s">
        <v>49</v>
      </c>
      <c r="I947"/>
      <c r="J947" t="s">
        <v>18</v>
      </c>
      <c r="K947">
        <v>3101.82</v>
      </c>
    </row>
    <row r="948" spans="1:11" x14ac:dyDescent="0.15">
      <c r="A948">
        <v>94671233</v>
      </c>
      <c r="B948">
        <f>YEAR(Table1[[#This Row],[Posting_Date]])</f>
        <v>2020</v>
      </c>
      <c r="C948" t="str">
        <f>TEXT(Table1[[#This Row],[Posting_Date]],"mmm")</f>
        <v>Dec</v>
      </c>
      <c r="D948" t="s">
        <v>333</v>
      </c>
      <c r="E948" t="s">
        <v>1767</v>
      </c>
      <c r="F948" t="s">
        <v>536</v>
      </c>
      <c r="G948" t="s">
        <v>21</v>
      </c>
      <c r="H948" t="s">
        <v>49</v>
      </c>
      <c r="I948"/>
      <c r="J948" t="s">
        <v>31</v>
      </c>
      <c r="K948">
        <v>4479.2</v>
      </c>
    </row>
    <row r="949" spans="1:11" x14ac:dyDescent="0.15">
      <c r="A949">
        <v>85585447</v>
      </c>
      <c r="B949">
        <f>YEAR(Table1[[#This Row],[Posting_Date]])</f>
        <v>2020</v>
      </c>
      <c r="C949" t="str">
        <f>TEXT(Table1[[#This Row],[Posting_Date]],"mmm")</f>
        <v>Dec</v>
      </c>
      <c r="D949" t="s">
        <v>333</v>
      </c>
      <c r="E949" t="s">
        <v>1664</v>
      </c>
      <c r="F949" t="s">
        <v>1446</v>
      </c>
      <c r="G949" t="s">
        <v>30</v>
      </c>
      <c r="H949" t="s">
        <v>23</v>
      </c>
      <c r="I949"/>
      <c r="J949" t="s">
        <v>31</v>
      </c>
      <c r="K949">
        <v>846.92</v>
      </c>
    </row>
    <row r="950" spans="1:11" x14ac:dyDescent="0.15">
      <c r="A950">
        <v>61048423</v>
      </c>
      <c r="B950">
        <f>YEAR(Table1[[#This Row],[Posting_Date]])</f>
        <v>2020</v>
      </c>
      <c r="C950" t="str">
        <f>TEXT(Table1[[#This Row],[Posting_Date]],"mmm")</f>
        <v>Dec</v>
      </c>
      <c r="D950" t="s">
        <v>1287</v>
      </c>
      <c r="E950" t="s">
        <v>1621</v>
      </c>
      <c r="F950" t="s">
        <v>1288</v>
      </c>
      <c r="G950" t="s">
        <v>30</v>
      </c>
      <c r="H950" t="s">
        <v>49</v>
      </c>
      <c r="I950"/>
      <c r="J950" t="s">
        <v>31</v>
      </c>
      <c r="K950">
        <v>2236.14</v>
      </c>
    </row>
    <row r="951" spans="1:11" x14ac:dyDescent="0.15">
      <c r="A951">
        <v>54343267</v>
      </c>
      <c r="B951">
        <f>YEAR(Table1[[#This Row],[Posting_Date]])</f>
        <v>2020</v>
      </c>
      <c r="C951" t="str">
        <f>TEXT(Table1[[#This Row],[Posting_Date]],"mmm")</f>
        <v>Dec</v>
      </c>
      <c r="D951" t="s">
        <v>978</v>
      </c>
      <c r="E951" t="s">
        <v>1651</v>
      </c>
      <c r="F951" t="s">
        <v>979</v>
      </c>
      <c r="G951" t="s">
        <v>62</v>
      </c>
      <c r="H951" t="s">
        <v>1765</v>
      </c>
      <c r="I951"/>
      <c r="J951" t="s">
        <v>63</v>
      </c>
      <c r="K951">
        <v>231.81</v>
      </c>
    </row>
    <row r="952" spans="1:11" x14ac:dyDescent="0.15">
      <c r="A952">
        <v>89173753</v>
      </c>
      <c r="B952">
        <f>YEAR(Table1[[#This Row],[Posting_Date]])</f>
        <v>2020</v>
      </c>
      <c r="C952" t="str">
        <f>TEXT(Table1[[#This Row],[Posting_Date]],"mmm")</f>
        <v>Dec</v>
      </c>
      <c r="D952" t="s">
        <v>1086</v>
      </c>
      <c r="E952" t="s">
        <v>1767</v>
      </c>
      <c r="F952" t="s">
        <v>1087</v>
      </c>
      <c r="G952" t="s">
        <v>30</v>
      </c>
      <c r="H952" t="s">
        <v>49</v>
      </c>
      <c r="I952"/>
      <c r="J952" t="s">
        <v>31</v>
      </c>
      <c r="K952">
        <v>1998.36</v>
      </c>
    </row>
    <row r="953" spans="1:11" x14ac:dyDescent="0.15">
      <c r="A953">
        <v>64198575</v>
      </c>
      <c r="B953">
        <f>YEAR(Table1[[#This Row],[Posting_Date]])</f>
        <v>2020</v>
      </c>
      <c r="C953" t="str">
        <f>TEXT(Table1[[#This Row],[Posting_Date]],"mmm")</f>
        <v>Dec</v>
      </c>
      <c r="D953" t="s">
        <v>452</v>
      </c>
      <c r="E953" t="s">
        <v>1618</v>
      </c>
      <c r="F953" t="s">
        <v>453</v>
      </c>
      <c r="G953" t="s">
        <v>62</v>
      </c>
      <c r="H953" t="s">
        <v>49</v>
      </c>
      <c r="I953"/>
      <c r="J953" t="s">
        <v>63</v>
      </c>
      <c r="K953">
        <v>1372.95</v>
      </c>
    </row>
    <row r="954" spans="1:11" x14ac:dyDescent="0.15">
      <c r="A954">
        <v>35257119</v>
      </c>
      <c r="B954">
        <f>YEAR(Table1[[#This Row],[Posting_Date]])</f>
        <v>2020</v>
      </c>
      <c r="C954" t="str">
        <f>TEXT(Table1[[#This Row],[Posting_Date]],"mmm")</f>
        <v>Dec</v>
      </c>
      <c r="D954" t="s">
        <v>452</v>
      </c>
      <c r="E954" t="s">
        <v>1767</v>
      </c>
      <c r="F954" t="s">
        <v>1030</v>
      </c>
      <c r="G954" t="s">
        <v>83</v>
      </c>
      <c r="H954" t="s">
        <v>49</v>
      </c>
      <c r="I954"/>
      <c r="J954" t="s">
        <v>84</v>
      </c>
      <c r="K954">
        <v>537.37</v>
      </c>
    </row>
    <row r="955" spans="1:11" x14ac:dyDescent="0.15">
      <c r="A955">
        <v>96926406</v>
      </c>
      <c r="B955">
        <f>YEAR(Table1[[#This Row],[Posting_Date]])</f>
        <v>2020</v>
      </c>
      <c r="C955" t="str">
        <f>TEXT(Table1[[#This Row],[Posting_Date]],"mmm")</f>
        <v>Dec</v>
      </c>
      <c r="D955" t="s">
        <v>661</v>
      </c>
      <c r="E955" t="s">
        <v>1618</v>
      </c>
      <c r="F955" t="s">
        <v>662</v>
      </c>
      <c r="G955" t="s">
        <v>16</v>
      </c>
      <c r="H955" t="s">
        <v>12</v>
      </c>
      <c r="I955" t="s">
        <v>34</v>
      </c>
      <c r="J955" t="s">
        <v>18</v>
      </c>
      <c r="K955">
        <v>1645.19</v>
      </c>
    </row>
    <row r="956" spans="1:11" x14ac:dyDescent="0.15">
      <c r="A956">
        <v>74269653</v>
      </c>
      <c r="B956">
        <f>YEAR(Table1[[#This Row],[Posting_Date]])</f>
        <v>2020</v>
      </c>
      <c r="C956" t="str">
        <f>TEXT(Table1[[#This Row],[Posting_Date]],"mmm")</f>
        <v>Dec</v>
      </c>
      <c r="D956" t="s">
        <v>661</v>
      </c>
      <c r="E956" t="s">
        <v>1767</v>
      </c>
      <c r="F956" t="s">
        <v>1398</v>
      </c>
      <c r="G956" t="s">
        <v>10</v>
      </c>
      <c r="H956" t="s">
        <v>12</v>
      </c>
      <c r="I956" t="s">
        <v>22</v>
      </c>
      <c r="J956" t="s">
        <v>13</v>
      </c>
      <c r="K956">
        <v>1729.43</v>
      </c>
    </row>
    <row r="957" spans="1:11" x14ac:dyDescent="0.15">
      <c r="A957">
        <v>46077950</v>
      </c>
      <c r="B957">
        <f>YEAR(Table1[[#This Row],[Posting_Date]])</f>
        <v>2020</v>
      </c>
      <c r="C957" t="str">
        <f>TEXT(Table1[[#This Row],[Posting_Date]],"mmm")</f>
        <v>Dec</v>
      </c>
      <c r="D957" t="s">
        <v>782</v>
      </c>
      <c r="E957" t="s">
        <v>1618</v>
      </c>
      <c r="F957" t="s">
        <v>783</v>
      </c>
      <c r="G957" t="s">
        <v>16</v>
      </c>
      <c r="H957" t="s">
        <v>49</v>
      </c>
      <c r="I957"/>
      <c r="J957" t="s">
        <v>18</v>
      </c>
      <c r="K957">
        <v>3492.58</v>
      </c>
    </row>
    <row r="958" spans="1:11" x14ac:dyDescent="0.15">
      <c r="A958">
        <v>41800471</v>
      </c>
      <c r="B958">
        <f>YEAR(Table1[[#This Row],[Posting_Date]])</f>
        <v>2020</v>
      </c>
      <c r="C958" t="str">
        <f>TEXT(Table1[[#This Row],[Posting_Date]],"mmm")</f>
        <v>Dec</v>
      </c>
      <c r="D958" t="s">
        <v>782</v>
      </c>
      <c r="E958" t="s">
        <v>1618</v>
      </c>
      <c r="F958" t="s">
        <v>1191</v>
      </c>
      <c r="G958" t="s">
        <v>44</v>
      </c>
      <c r="H958" t="s">
        <v>49</v>
      </c>
      <c r="I958"/>
      <c r="J958" t="s">
        <v>18</v>
      </c>
      <c r="K958">
        <v>595.71</v>
      </c>
    </row>
    <row r="959" spans="1:11" x14ac:dyDescent="0.15">
      <c r="A959">
        <v>12010858</v>
      </c>
      <c r="B959">
        <f>YEAR(Table1[[#This Row],[Posting_Date]])</f>
        <v>2020</v>
      </c>
      <c r="C959" t="str">
        <f>TEXT(Table1[[#This Row],[Posting_Date]],"mmm")</f>
        <v>Dec</v>
      </c>
      <c r="D959" t="s">
        <v>782</v>
      </c>
      <c r="E959" t="s">
        <v>1664</v>
      </c>
      <c r="F959" t="s">
        <v>1308</v>
      </c>
      <c r="G959" t="s">
        <v>10</v>
      </c>
      <c r="H959" t="s">
        <v>23</v>
      </c>
      <c r="I959"/>
      <c r="J959" t="s">
        <v>13</v>
      </c>
      <c r="K959">
        <v>632.91999999999996</v>
      </c>
    </row>
    <row r="960" spans="1:11" x14ac:dyDescent="0.15">
      <c r="A960">
        <v>44380553</v>
      </c>
      <c r="B960">
        <f>YEAR(Table1[[#This Row],[Posting_Date]])</f>
        <v>2020</v>
      </c>
      <c r="C960" t="str">
        <f>TEXT(Table1[[#This Row],[Posting_Date]],"mmm")</f>
        <v>Dec</v>
      </c>
      <c r="D960" t="s">
        <v>221</v>
      </c>
      <c r="E960" t="s">
        <v>1608</v>
      </c>
      <c r="F960" t="s">
        <v>222</v>
      </c>
      <c r="G960" t="s">
        <v>83</v>
      </c>
      <c r="H960" t="s">
        <v>49</v>
      </c>
      <c r="I960"/>
      <c r="J960" t="s">
        <v>84</v>
      </c>
      <c r="K960">
        <v>11.82</v>
      </c>
    </row>
    <row r="961" spans="1:11" x14ac:dyDescent="0.15">
      <c r="A961">
        <v>87561419</v>
      </c>
      <c r="B961">
        <f>YEAR(Table1[[#This Row],[Posting_Date]])</f>
        <v>2020</v>
      </c>
      <c r="C961" t="str">
        <f>TEXT(Table1[[#This Row],[Posting_Date]],"mmm")</f>
        <v>Dec</v>
      </c>
      <c r="D961" t="s">
        <v>221</v>
      </c>
      <c r="E961" t="s">
        <v>1664</v>
      </c>
      <c r="F961" t="s">
        <v>1440</v>
      </c>
      <c r="G961" t="s">
        <v>16</v>
      </c>
      <c r="H961" t="s">
        <v>23</v>
      </c>
      <c r="I961"/>
      <c r="J961" t="s">
        <v>18</v>
      </c>
      <c r="K961">
        <v>439.18</v>
      </c>
    </row>
    <row r="962" spans="1:11" x14ac:dyDescent="0.15">
      <c r="A962">
        <v>53498683</v>
      </c>
      <c r="B962">
        <f>YEAR(Table1[[#This Row],[Posting_Date]])</f>
        <v>2020</v>
      </c>
      <c r="C962" t="str">
        <f>TEXT(Table1[[#This Row],[Posting_Date]],"mmm")</f>
        <v>Dec</v>
      </c>
      <c r="D962" t="s">
        <v>899</v>
      </c>
      <c r="E962" t="s">
        <v>1664</v>
      </c>
      <c r="F962" t="s">
        <v>900</v>
      </c>
      <c r="G962" t="s">
        <v>16</v>
      </c>
      <c r="H962" t="s">
        <v>23</v>
      </c>
      <c r="I962"/>
      <c r="J962" t="s">
        <v>18</v>
      </c>
      <c r="K962">
        <v>586.85</v>
      </c>
    </row>
    <row r="963" spans="1:11" x14ac:dyDescent="0.15">
      <c r="A963">
        <v>63387914</v>
      </c>
      <c r="B963">
        <f>YEAR(Table1[[#This Row],[Posting_Date]])</f>
        <v>2020</v>
      </c>
      <c r="C963" t="str">
        <f>TEXT(Table1[[#This Row],[Posting_Date]],"mmm")</f>
        <v>Dec</v>
      </c>
      <c r="D963" t="s">
        <v>1493</v>
      </c>
      <c r="E963" t="s">
        <v>1621</v>
      </c>
      <c r="F963" t="s">
        <v>1494</v>
      </c>
      <c r="G963" t="s">
        <v>30</v>
      </c>
      <c r="H963" t="s">
        <v>49</v>
      </c>
      <c r="I963"/>
      <c r="J963" t="s">
        <v>31</v>
      </c>
      <c r="K963">
        <v>4249.16</v>
      </c>
    </row>
    <row r="964" spans="1:11" x14ac:dyDescent="0.15">
      <c r="A964">
        <v>1085813</v>
      </c>
      <c r="B964">
        <f>YEAR(Table1[[#This Row],[Posting_Date]])</f>
        <v>2020</v>
      </c>
      <c r="C964" t="str">
        <f>TEXT(Table1[[#This Row],[Posting_Date]],"mmm")</f>
        <v>Dec</v>
      </c>
      <c r="D964" t="s">
        <v>494</v>
      </c>
      <c r="E964" t="s">
        <v>1621</v>
      </c>
      <c r="F964" t="s">
        <v>495</v>
      </c>
      <c r="G964" t="s">
        <v>83</v>
      </c>
      <c r="H964" t="s">
        <v>49</v>
      </c>
      <c r="I964"/>
      <c r="J964" t="s">
        <v>84</v>
      </c>
      <c r="K964">
        <v>3739.82</v>
      </c>
    </row>
    <row r="965" spans="1:11" x14ac:dyDescent="0.15">
      <c r="A965">
        <v>68168197</v>
      </c>
      <c r="B965">
        <f>YEAR(Table1[[#This Row],[Posting_Date]])</f>
        <v>2020</v>
      </c>
      <c r="C965" t="str">
        <f>TEXT(Table1[[#This Row],[Posting_Date]],"mmm")</f>
        <v>Dec</v>
      </c>
      <c r="D965" t="s">
        <v>865</v>
      </c>
      <c r="E965" t="s">
        <v>1618</v>
      </c>
      <c r="F965" t="s">
        <v>1032</v>
      </c>
      <c r="G965" t="s">
        <v>83</v>
      </c>
      <c r="H965" t="s">
        <v>12</v>
      </c>
      <c r="I965" t="s">
        <v>11</v>
      </c>
      <c r="J965" t="s">
        <v>84</v>
      </c>
      <c r="K965">
        <v>3986.23</v>
      </c>
    </row>
    <row r="966" spans="1:11" x14ac:dyDescent="0.15">
      <c r="A966">
        <v>52491651</v>
      </c>
      <c r="B966">
        <f>YEAR(Table1[[#This Row],[Posting_Date]])</f>
        <v>2020</v>
      </c>
      <c r="C966" t="str">
        <f>TEXT(Table1[[#This Row],[Posting_Date]],"mmm")</f>
        <v>Dec</v>
      </c>
      <c r="D966" t="s">
        <v>865</v>
      </c>
      <c r="E966" t="s">
        <v>1621</v>
      </c>
      <c r="F966" t="s">
        <v>866</v>
      </c>
      <c r="G966" t="s">
        <v>21</v>
      </c>
      <c r="H966" t="s">
        <v>49</v>
      </c>
      <c r="I966"/>
      <c r="J966" t="s">
        <v>31</v>
      </c>
      <c r="K966">
        <v>2907.76</v>
      </c>
    </row>
    <row r="967" spans="1:11" x14ac:dyDescent="0.15">
      <c r="A967">
        <v>3396343</v>
      </c>
      <c r="B967">
        <f>YEAR(Table1[[#This Row],[Posting_Date]])</f>
        <v>2020</v>
      </c>
      <c r="C967" t="str">
        <f>TEXT(Table1[[#This Row],[Posting_Date]],"mmm")</f>
        <v>Dec</v>
      </c>
      <c r="D967" t="s">
        <v>279</v>
      </c>
      <c r="E967" t="s">
        <v>1618</v>
      </c>
      <c r="F967" t="s">
        <v>428</v>
      </c>
      <c r="G967" t="s">
        <v>30</v>
      </c>
      <c r="H967" t="s">
        <v>49</v>
      </c>
      <c r="I967"/>
      <c r="J967" t="s">
        <v>31</v>
      </c>
      <c r="K967">
        <v>707.9</v>
      </c>
    </row>
    <row r="968" spans="1:11" x14ac:dyDescent="0.15">
      <c r="A968">
        <v>78032106</v>
      </c>
      <c r="B968">
        <f>YEAR(Table1[[#This Row],[Posting_Date]])</f>
        <v>2020</v>
      </c>
      <c r="C968" t="str">
        <f>TEXT(Table1[[#This Row],[Posting_Date]],"mmm")</f>
        <v>Dec</v>
      </c>
      <c r="D968" t="s">
        <v>279</v>
      </c>
      <c r="E968" t="s">
        <v>1586</v>
      </c>
      <c r="F968" t="s">
        <v>280</v>
      </c>
      <c r="G968" t="s">
        <v>10</v>
      </c>
      <c r="H968" t="s">
        <v>49</v>
      </c>
      <c r="I968"/>
      <c r="J968" t="s">
        <v>13</v>
      </c>
      <c r="K968">
        <v>9.19</v>
      </c>
    </row>
    <row r="969" spans="1:11" x14ac:dyDescent="0.15">
      <c r="A969">
        <v>50179190</v>
      </c>
      <c r="B969">
        <f>YEAR(Table1[[#This Row],[Posting_Date]])</f>
        <v>2020</v>
      </c>
      <c r="C969" t="str">
        <f>TEXT(Table1[[#This Row],[Posting_Date]],"mmm")</f>
        <v>Dec</v>
      </c>
      <c r="D969" t="s">
        <v>279</v>
      </c>
      <c r="E969" t="s">
        <v>1606</v>
      </c>
      <c r="F969" t="s">
        <v>928</v>
      </c>
      <c r="G969" t="s">
        <v>26</v>
      </c>
      <c r="H969" t="s">
        <v>1765</v>
      </c>
      <c r="I969"/>
      <c r="J969" t="s">
        <v>27</v>
      </c>
      <c r="K969">
        <v>541.53</v>
      </c>
    </row>
    <row r="970" spans="1:11" x14ac:dyDescent="0.15">
      <c r="A970">
        <v>61079906</v>
      </c>
      <c r="B970">
        <f>YEAR(Table1[[#This Row],[Posting_Date]])</f>
        <v>2020</v>
      </c>
      <c r="C970" t="str">
        <f>TEXT(Table1[[#This Row],[Posting_Date]],"mmm")</f>
        <v>Dec</v>
      </c>
      <c r="D970" t="s">
        <v>1448</v>
      </c>
      <c r="E970" t="s">
        <v>1611</v>
      </c>
      <c r="F970" t="s">
        <v>1449</v>
      </c>
      <c r="G970" t="s">
        <v>30</v>
      </c>
      <c r="H970" t="s">
        <v>49</v>
      </c>
      <c r="I970"/>
      <c r="J970" t="s">
        <v>31</v>
      </c>
      <c r="K970">
        <v>86.16</v>
      </c>
    </row>
    <row r="971" spans="1:11" x14ac:dyDescent="0.15">
      <c r="A971">
        <v>29337118</v>
      </c>
      <c r="B971">
        <f>YEAR(Table1[[#This Row],[Posting_Date]])</f>
        <v>2020</v>
      </c>
      <c r="C971" t="str">
        <f>TEXT(Table1[[#This Row],[Posting_Date]],"mmm")</f>
        <v>Dec</v>
      </c>
      <c r="D971" t="s">
        <v>833</v>
      </c>
      <c r="E971" t="s">
        <v>1767</v>
      </c>
      <c r="F971" t="s">
        <v>931</v>
      </c>
      <c r="G971" t="s">
        <v>44</v>
      </c>
      <c r="H971" t="s">
        <v>12</v>
      </c>
      <c r="I971" t="s">
        <v>11</v>
      </c>
      <c r="J971" t="s">
        <v>18</v>
      </c>
      <c r="K971">
        <v>428.24</v>
      </c>
    </row>
    <row r="972" spans="1:11" x14ac:dyDescent="0.15">
      <c r="A972">
        <v>55047760</v>
      </c>
      <c r="B972">
        <f>YEAR(Table1[[#This Row],[Posting_Date]])</f>
        <v>2020</v>
      </c>
      <c r="C972" t="str">
        <f>TEXT(Table1[[#This Row],[Posting_Date]],"mmm")</f>
        <v>Dec</v>
      </c>
      <c r="D972" t="s">
        <v>833</v>
      </c>
      <c r="E972" t="s">
        <v>1767</v>
      </c>
      <c r="F972" t="s">
        <v>834</v>
      </c>
      <c r="G972" t="s">
        <v>16</v>
      </c>
      <c r="H972" t="s">
        <v>49</v>
      </c>
      <c r="I972"/>
      <c r="J972" t="s">
        <v>18</v>
      </c>
      <c r="K972">
        <v>4671.6400000000003</v>
      </c>
    </row>
    <row r="973" spans="1:11" x14ac:dyDescent="0.15">
      <c r="A973">
        <v>91994764</v>
      </c>
      <c r="B973">
        <f>YEAR(Table1[[#This Row],[Posting_Date]])</f>
        <v>2020</v>
      </c>
      <c r="C973" t="str">
        <f>TEXT(Table1[[#This Row],[Posting_Date]],"mmm")</f>
        <v>Dec</v>
      </c>
      <c r="D973" t="s">
        <v>1170</v>
      </c>
      <c r="E973" t="s">
        <v>1618</v>
      </c>
      <c r="F973" t="s">
        <v>1171</v>
      </c>
      <c r="G973" t="s">
        <v>21</v>
      </c>
      <c r="H973" t="s">
        <v>49</v>
      </c>
      <c r="I973"/>
      <c r="J973" t="s">
        <v>31</v>
      </c>
      <c r="K973">
        <v>1664.02</v>
      </c>
    </row>
    <row r="974" spans="1:11" x14ac:dyDescent="0.15">
      <c r="A974">
        <v>382023</v>
      </c>
      <c r="B974">
        <f>YEAR(Table1[[#This Row],[Posting_Date]])</f>
        <v>2020</v>
      </c>
      <c r="C974" t="str">
        <f>TEXT(Table1[[#This Row],[Posting_Date]],"mmm")</f>
        <v>Dec</v>
      </c>
      <c r="D974" t="s">
        <v>602</v>
      </c>
      <c r="E974" t="s">
        <v>1767</v>
      </c>
      <c r="F974" t="s">
        <v>603</v>
      </c>
      <c r="G974" t="s">
        <v>30</v>
      </c>
      <c r="H974" t="s">
        <v>12</v>
      </c>
      <c r="I974" t="s">
        <v>17</v>
      </c>
      <c r="J974" t="s">
        <v>31</v>
      </c>
      <c r="K974">
        <v>2209.06</v>
      </c>
    </row>
    <row r="975" spans="1:11" x14ac:dyDescent="0.15">
      <c r="A975">
        <v>57003840</v>
      </c>
      <c r="B975">
        <f>YEAR(Table1[[#This Row],[Posting_Date]])</f>
        <v>2020</v>
      </c>
      <c r="C975" t="str">
        <f>TEXT(Table1[[#This Row],[Posting_Date]],"mmm")</f>
        <v>Dec</v>
      </c>
      <c r="D975" t="s">
        <v>400</v>
      </c>
      <c r="E975" t="s">
        <v>1618</v>
      </c>
      <c r="F975" t="s">
        <v>401</v>
      </c>
      <c r="G975" t="s">
        <v>10</v>
      </c>
      <c r="H975" t="s">
        <v>49</v>
      </c>
      <c r="I975"/>
      <c r="J975" t="s">
        <v>13</v>
      </c>
      <c r="K975">
        <v>332.43</v>
      </c>
    </row>
    <row r="976" spans="1:11" x14ac:dyDescent="0.15">
      <c r="A976">
        <v>31786274</v>
      </c>
      <c r="B976">
        <f>YEAR(Table1[[#This Row],[Posting_Date]])</f>
        <v>2020</v>
      </c>
      <c r="C976" t="str">
        <f>TEXT(Table1[[#This Row],[Posting_Date]],"mmm")</f>
        <v>Dec</v>
      </c>
      <c r="D976" t="s">
        <v>519</v>
      </c>
      <c r="E976" t="s">
        <v>1767</v>
      </c>
      <c r="F976" t="s">
        <v>520</v>
      </c>
      <c r="G976" t="s">
        <v>62</v>
      </c>
      <c r="H976" t="s">
        <v>49</v>
      </c>
      <c r="I976"/>
      <c r="J976" t="s">
        <v>63</v>
      </c>
      <c r="K976">
        <v>676.06</v>
      </c>
    </row>
  </sheetData>
  <phoneticPr fontId="3" type="noConversion"/>
  <pageMargins left="0.75" right="0.75" top="1" bottom="1" header="0.5" footer="0.5"/>
  <pageSetup orientation="portrait"/>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AA7D0-7432-1A4F-925F-AF0ECFC862C7}">
  <dimension ref="A1"/>
  <sheetViews>
    <sheetView showGridLines="0" tabSelected="1" zoomScale="78" zoomScaleNormal="83" workbookViewId="0">
      <selection activeCell="Y44" sqref="Y44"/>
    </sheetView>
  </sheetViews>
  <sheetFormatPr baseColWidth="10" defaultRowHeight="14" x14ac:dyDescent="0.15"/>
  <cols>
    <col min="1" max="16384" width="10.83203125" style="15"/>
  </cols>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72BE6-3F6C-EB4D-BA79-FEE37B687E2A}">
  <dimension ref="A1:K25"/>
  <sheetViews>
    <sheetView zoomScale="141" workbookViewId="0">
      <selection activeCell="M12" sqref="M12"/>
    </sheetView>
  </sheetViews>
  <sheetFormatPr baseColWidth="10" defaultRowHeight="14" x14ac:dyDescent="0.15"/>
  <sheetData>
    <row r="1" spans="1:11" x14ac:dyDescent="0.15">
      <c r="A1" s="3">
        <v>78057486</v>
      </c>
      <c r="B1" s="4">
        <f>YEAR(D1)</f>
        <v>2021</v>
      </c>
      <c r="C1" s="4" t="str">
        <f>TEXT(D2, "mmm")</f>
        <v>Jan</v>
      </c>
      <c r="D1" s="5" t="s">
        <v>604</v>
      </c>
      <c r="E1" s="4" t="s">
        <v>1767</v>
      </c>
      <c r="F1" s="4" t="s">
        <v>605</v>
      </c>
      <c r="G1" s="4" t="s">
        <v>26</v>
      </c>
      <c r="H1" s="4" t="s">
        <v>49</v>
      </c>
      <c r="I1" s="4"/>
      <c r="J1" s="4" t="s">
        <v>27</v>
      </c>
      <c r="K1" s="6">
        <v>335.84</v>
      </c>
    </row>
    <row r="2" spans="1:11" x14ac:dyDescent="0.15">
      <c r="A2" s="3">
        <v>36037442</v>
      </c>
      <c r="B2" s="4">
        <f>YEAR([1]!Table1[[#This Row],[Posting_Date]])</f>
        <v>2019</v>
      </c>
      <c r="C2" s="4" t="str">
        <f>TEXT([1]!Table1[[#This Row],[Posting_Date]],"mmm")</f>
        <v>Jan</v>
      </c>
      <c r="D2" s="5" t="s">
        <v>78</v>
      </c>
      <c r="E2" s="4" t="s">
        <v>1766</v>
      </c>
      <c r="F2" s="4" t="s">
        <v>79</v>
      </c>
      <c r="G2" s="4" t="s">
        <v>62</v>
      </c>
      <c r="H2" s="4" t="s">
        <v>12</v>
      </c>
      <c r="I2" s="4" t="s">
        <v>17</v>
      </c>
      <c r="J2" s="4" t="s">
        <v>63</v>
      </c>
      <c r="K2" s="6">
        <v>2741.18</v>
      </c>
    </row>
    <row r="3" spans="1:11" x14ac:dyDescent="0.15">
      <c r="A3" s="3">
        <v>31365970</v>
      </c>
      <c r="B3" s="4">
        <f>YEAR([1]!Table1[[#This Row],[Posting_Date]])</f>
        <v>2019</v>
      </c>
      <c r="C3" s="4" t="str">
        <f>TEXT([1]!Table1[[#This Row],[Posting_Date]],"mmm")</f>
        <v>Jan</v>
      </c>
      <c r="D3" s="5" t="s">
        <v>894</v>
      </c>
      <c r="E3" s="4" t="s">
        <v>1767</v>
      </c>
      <c r="F3" s="4" t="s">
        <v>1252</v>
      </c>
      <c r="G3" s="4" t="s">
        <v>16</v>
      </c>
      <c r="H3" s="4" t="s">
        <v>49</v>
      </c>
      <c r="I3" s="4"/>
      <c r="J3" s="4" t="s">
        <v>18</v>
      </c>
      <c r="K3" s="6">
        <v>1566.9</v>
      </c>
    </row>
    <row r="4" spans="1:11" x14ac:dyDescent="0.15">
      <c r="A4" s="3">
        <v>97838586</v>
      </c>
      <c r="B4" s="4">
        <f>YEAR([1]!Table1[[#This Row],[Posting_Date]])</f>
        <v>2019</v>
      </c>
      <c r="C4" s="4" t="str">
        <f>TEXT([1]!Table1[[#This Row],[Posting_Date]],"mmm")</f>
        <v>Jan</v>
      </c>
      <c r="D4" s="5" t="s">
        <v>894</v>
      </c>
      <c r="E4" s="4" t="s">
        <v>1664</v>
      </c>
      <c r="F4" s="4" t="s">
        <v>895</v>
      </c>
      <c r="G4" s="4" t="s">
        <v>10</v>
      </c>
      <c r="H4" s="4" t="s">
        <v>23</v>
      </c>
      <c r="I4" s="4"/>
      <c r="J4" s="4" t="s">
        <v>13</v>
      </c>
      <c r="K4" s="6">
        <v>946.67</v>
      </c>
    </row>
    <row r="5" spans="1:11" x14ac:dyDescent="0.15">
      <c r="A5" s="3">
        <v>96133718</v>
      </c>
      <c r="B5" s="4">
        <f>YEAR([1]!Table1[[#This Row],[Posting_Date]])</f>
        <v>2019</v>
      </c>
      <c r="C5" s="4" t="str">
        <f>TEXT([1]!Table1[[#This Row],[Posting_Date]],"mmm")</f>
        <v>Jan</v>
      </c>
      <c r="D5" s="5" t="s">
        <v>471</v>
      </c>
      <c r="E5" s="4" t="s">
        <v>1615</v>
      </c>
      <c r="F5" s="4" t="s">
        <v>472</v>
      </c>
      <c r="G5" s="4" t="s">
        <v>26</v>
      </c>
      <c r="H5" s="4" t="s">
        <v>12</v>
      </c>
      <c r="I5" s="4" t="s">
        <v>22</v>
      </c>
      <c r="J5" s="4" t="s">
        <v>27</v>
      </c>
      <c r="K5" s="6">
        <v>3767.44</v>
      </c>
    </row>
    <row r="6" spans="1:11" x14ac:dyDescent="0.15">
      <c r="A6" s="3">
        <v>63158820</v>
      </c>
      <c r="B6" s="4">
        <f>YEAR([1]!Table1[[#This Row],[Posting_Date]])</f>
        <v>2019</v>
      </c>
      <c r="C6" s="4" t="str">
        <f>TEXT([1]!Table1[[#This Row],[Posting_Date]],"mmm")</f>
        <v>Jan</v>
      </c>
      <c r="D6" s="5" t="s">
        <v>471</v>
      </c>
      <c r="E6" s="4" t="s">
        <v>1611</v>
      </c>
      <c r="F6" s="4" t="s">
        <v>484</v>
      </c>
      <c r="G6" s="4" t="s">
        <v>62</v>
      </c>
      <c r="H6" s="4" t="s">
        <v>49</v>
      </c>
      <c r="I6" s="4"/>
      <c r="J6" s="4" t="s">
        <v>63</v>
      </c>
      <c r="K6" s="6">
        <v>263.93</v>
      </c>
    </row>
    <row r="7" spans="1:11" x14ac:dyDescent="0.15">
      <c r="A7" s="3">
        <v>82384731</v>
      </c>
      <c r="B7" s="4">
        <f>YEAR([1]!Table1[[#This Row],[Posting_Date]])</f>
        <v>2019</v>
      </c>
      <c r="C7" s="4" t="str">
        <f>TEXT([1]!Table1[[#This Row],[Posting_Date]],"mmm")</f>
        <v>Jan</v>
      </c>
      <c r="D7" s="5" t="s">
        <v>289</v>
      </c>
      <c r="E7" s="4" t="s">
        <v>1767</v>
      </c>
      <c r="F7" s="4" t="s">
        <v>290</v>
      </c>
      <c r="G7" s="4" t="s">
        <v>16</v>
      </c>
      <c r="H7" s="4" t="s">
        <v>49</v>
      </c>
      <c r="I7" s="4"/>
      <c r="J7" s="4" t="s">
        <v>18</v>
      </c>
      <c r="K7" s="6">
        <v>3939.14</v>
      </c>
    </row>
    <row r="8" spans="1:11" x14ac:dyDescent="0.15">
      <c r="A8" s="3">
        <v>78441351</v>
      </c>
      <c r="B8" s="4">
        <f>YEAR([1]!Table1[[#This Row],[Posting_Date]])</f>
        <v>2019</v>
      </c>
      <c r="C8" s="4" t="str">
        <f>TEXT([1]!Table1[[#This Row],[Posting_Date]],"mmm")</f>
        <v>Jan</v>
      </c>
      <c r="D8" s="5" t="s">
        <v>696</v>
      </c>
      <c r="E8" s="4" t="s">
        <v>1611</v>
      </c>
      <c r="F8" s="4" t="s">
        <v>951</v>
      </c>
      <c r="G8" s="4" t="s">
        <v>16</v>
      </c>
      <c r="H8" s="4" t="s">
        <v>49</v>
      </c>
      <c r="I8" s="4"/>
      <c r="J8" s="4" t="s">
        <v>18</v>
      </c>
      <c r="K8" s="6">
        <v>372.03</v>
      </c>
    </row>
    <row r="9" spans="1:11" x14ac:dyDescent="0.15">
      <c r="A9" s="3">
        <v>86549506</v>
      </c>
      <c r="B9" s="4">
        <f>YEAR([1]!Table1[[#This Row],[Posting_Date]])</f>
        <v>2019</v>
      </c>
      <c r="C9" s="4" t="str">
        <f>TEXT([1]!Table1[[#This Row],[Posting_Date]],"mmm")</f>
        <v>Jan</v>
      </c>
      <c r="D9" s="5" t="s">
        <v>696</v>
      </c>
      <c r="E9" s="4" t="s">
        <v>1664</v>
      </c>
      <c r="F9" s="4" t="s">
        <v>697</v>
      </c>
      <c r="G9" s="4" t="s">
        <v>21</v>
      </c>
      <c r="H9" s="4" t="s">
        <v>23</v>
      </c>
      <c r="I9" s="4"/>
      <c r="J9" s="4" t="s">
        <v>31</v>
      </c>
      <c r="K9" s="6">
        <v>327.77</v>
      </c>
    </row>
    <row r="10" spans="1:11" x14ac:dyDescent="0.15">
      <c r="A10" s="3">
        <v>82600208</v>
      </c>
      <c r="B10" s="4">
        <f>YEAR([1]!Table1[[#This Row],[Posting_Date]])</f>
        <v>2019</v>
      </c>
      <c r="C10" s="4" t="str">
        <f>TEXT([1]!Table1[[#This Row],[Posting_Date]],"mmm")</f>
        <v>Jan</v>
      </c>
      <c r="D10" s="5" t="s">
        <v>696</v>
      </c>
      <c r="E10" s="4" t="s">
        <v>1639</v>
      </c>
      <c r="F10" s="4" t="s">
        <v>1025</v>
      </c>
      <c r="G10" s="4" t="s">
        <v>21</v>
      </c>
      <c r="H10" s="4" t="s">
        <v>49</v>
      </c>
      <c r="I10" s="4"/>
      <c r="J10" s="4" t="s">
        <v>31</v>
      </c>
      <c r="K10" s="6">
        <v>50.56</v>
      </c>
    </row>
    <row r="11" spans="1:11" x14ac:dyDescent="0.15">
      <c r="A11" s="3">
        <v>44946069</v>
      </c>
      <c r="B11" s="4">
        <f>YEAR([1]!Table1[[#This Row],[Posting_Date]])</f>
        <v>2019</v>
      </c>
      <c r="C11" s="4" t="str">
        <f>TEXT([1]!Table1[[#This Row],[Posting_Date]],"mmm")</f>
        <v>Jan</v>
      </c>
      <c r="D11" s="5" t="s">
        <v>85</v>
      </c>
      <c r="E11" s="4" t="s">
        <v>1767</v>
      </c>
      <c r="F11" s="4" t="s">
        <v>86</v>
      </c>
      <c r="G11" s="4" t="s">
        <v>10</v>
      </c>
      <c r="H11" s="4" t="s">
        <v>49</v>
      </c>
      <c r="I11" s="4"/>
      <c r="J11" s="4" t="s">
        <v>13</v>
      </c>
      <c r="K11" s="6">
        <v>1831.62</v>
      </c>
    </row>
    <row r="12" spans="1:11" x14ac:dyDescent="0.15">
      <c r="A12" s="3">
        <v>27658654</v>
      </c>
      <c r="B12" s="4">
        <f>YEAR([1]!Table1[[#This Row],[Posting_Date]])</f>
        <v>2019</v>
      </c>
      <c r="C12" s="4" t="str">
        <f>TEXT([1]!Table1[[#This Row],[Posting_Date]],"mmm")</f>
        <v>Jan</v>
      </c>
      <c r="D12" s="5" t="s">
        <v>666</v>
      </c>
      <c r="E12" s="4" t="s">
        <v>1618</v>
      </c>
      <c r="F12" s="4" t="s">
        <v>667</v>
      </c>
      <c r="G12" s="4" t="s">
        <v>16</v>
      </c>
      <c r="H12" s="4" t="s">
        <v>49</v>
      </c>
      <c r="I12" s="4"/>
      <c r="J12" s="4" t="s">
        <v>18</v>
      </c>
      <c r="K12" s="6">
        <v>2628.98</v>
      </c>
    </row>
    <row r="13" spans="1:11" x14ac:dyDescent="0.15">
      <c r="A13" s="3">
        <v>5445176</v>
      </c>
      <c r="B13" s="4">
        <f>YEAR([1]!Table1[[#This Row],[Posting_Date]])</f>
        <v>2019</v>
      </c>
      <c r="C13" s="4" t="str">
        <f>TEXT([1]!Table1[[#This Row],[Posting_Date]],"mmm")</f>
        <v>Jan</v>
      </c>
      <c r="D13" s="5" t="s">
        <v>557</v>
      </c>
      <c r="E13" s="4" t="s">
        <v>1611</v>
      </c>
      <c r="F13" s="4" t="s">
        <v>558</v>
      </c>
      <c r="G13" s="4" t="s">
        <v>30</v>
      </c>
      <c r="H13" s="4" t="s">
        <v>12</v>
      </c>
      <c r="I13" s="4" t="s">
        <v>22</v>
      </c>
      <c r="J13" s="4" t="s">
        <v>31</v>
      </c>
      <c r="K13" s="6">
        <v>104.52</v>
      </c>
    </row>
    <row r="14" spans="1:11" x14ac:dyDescent="0.15">
      <c r="A14" s="3">
        <v>93647905</v>
      </c>
      <c r="B14" s="4">
        <f>YEAR([1]!Table1[[#This Row],[Posting_Date]])</f>
        <v>2019</v>
      </c>
      <c r="C14" s="4" t="str">
        <f>TEXT([1]!Table1[[#This Row],[Posting_Date]],"mmm")</f>
        <v>Jan</v>
      </c>
      <c r="D14" s="5" t="s">
        <v>557</v>
      </c>
      <c r="E14" s="4" t="s">
        <v>1611</v>
      </c>
      <c r="F14" s="4" t="s">
        <v>1388</v>
      </c>
      <c r="G14" s="4" t="s">
        <v>83</v>
      </c>
      <c r="H14" s="4"/>
      <c r="I14" s="4"/>
      <c r="J14" s="4" t="s">
        <v>84</v>
      </c>
      <c r="K14" s="6">
        <v>228.83</v>
      </c>
    </row>
    <row r="15" spans="1:11" x14ac:dyDescent="0.15">
      <c r="A15" s="3">
        <v>70457765</v>
      </c>
      <c r="B15" s="4">
        <f>YEAR([1]!Table1[[#This Row],[Posting_Date]])</f>
        <v>2019</v>
      </c>
      <c r="C15" s="4" t="str">
        <f>TEXT([1]!Table1[[#This Row],[Posting_Date]],"mmm")</f>
        <v>Jan</v>
      </c>
      <c r="D15" s="5" t="s">
        <v>557</v>
      </c>
      <c r="E15" s="4" t="s">
        <v>1766</v>
      </c>
      <c r="F15" s="4" t="s">
        <v>1327</v>
      </c>
      <c r="G15" s="4" t="s">
        <v>26</v>
      </c>
      <c r="H15" s="4" t="s">
        <v>49</v>
      </c>
      <c r="I15" s="4"/>
      <c r="J15" s="4" t="s">
        <v>27</v>
      </c>
      <c r="K15" s="6">
        <v>636.03</v>
      </c>
    </row>
    <row r="16" spans="1:11" x14ac:dyDescent="0.15">
      <c r="A16" s="3">
        <v>93578404</v>
      </c>
      <c r="B16" s="4">
        <f>YEAR([1]!Table1[[#This Row],[Posting_Date]])</f>
        <v>2019</v>
      </c>
      <c r="C16" s="4" t="str">
        <f>TEXT([1]!Table1[[#This Row],[Posting_Date]],"mmm")</f>
        <v>Jan</v>
      </c>
      <c r="D16" s="5" t="s">
        <v>692</v>
      </c>
      <c r="E16" s="4" t="s">
        <v>1621</v>
      </c>
      <c r="F16" s="4" t="s">
        <v>693</v>
      </c>
      <c r="G16" s="4" t="s">
        <v>16</v>
      </c>
      <c r="H16" s="4" t="s">
        <v>49</v>
      </c>
      <c r="I16" s="4"/>
      <c r="J16" s="4" t="s">
        <v>18</v>
      </c>
      <c r="K16" s="6">
        <v>662.03</v>
      </c>
    </row>
    <row r="17" spans="1:11" x14ac:dyDescent="0.15">
      <c r="A17" s="3">
        <v>78872579</v>
      </c>
      <c r="B17" s="4">
        <f>YEAR([1]!Table1[[#This Row],[Posting_Date]])</f>
        <v>2019</v>
      </c>
      <c r="C17" s="4" t="str">
        <f>TEXT([1]!Table1[[#This Row],[Posting_Date]],"mmm")</f>
        <v>Jan</v>
      </c>
      <c r="D17" s="5" t="s">
        <v>177</v>
      </c>
      <c r="E17" s="4" t="s">
        <v>1664</v>
      </c>
      <c r="F17" s="4" t="s">
        <v>178</v>
      </c>
      <c r="G17" s="4" t="s">
        <v>26</v>
      </c>
      <c r="H17" s="4" t="s">
        <v>23</v>
      </c>
      <c r="I17" s="4"/>
      <c r="J17" s="4" t="s">
        <v>27</v>
      </c>
      <c r="K17" s="6">
        <v>514.99</v>
      </c>
    </row>
    <row r="18" spans="1:11" x14ac:dyDescent="0.15">
      <c r="A18" s="3">
        <v>25040471</v>
      </c>
      <c r="B18" s="4">
        <f>YEAR([1]!Table1[[#This Row],[Posting_Date]])</f>
        <v>2019</v>
      </c>
      <c r="C18" s="4" t="str">
        <f>TEXT([1]!Table1[[#This Row],[Posting_Date]],"mmm")</f>
        <v>Jan</v>
      </c>
      <c r="D18" s="5" t="s">
        <v>595</v>
      </c>
      <c r="E18" s="4" t="s">
        <v>1766</v>
      </c>
      <c r="F18" s="4" t="s">
        <v>1304</v>
      </c>
      <c r="G18" s="4" t="s">
        <v>30</v>
      </c>
      <c r="H18" s="4" t="s">
        <v>12</v>
      </c>
      <c r="I18" s="4" t="s">
        <v>22</v>
      </c>
      <c r="J18" s="4" t="s">
        <v>31</v>
      </c>
      <c r="K18" s="6">
        <v>2195.96</v>
      </c>
    </row>
    <row r="19" spans="1:11" x14ac:dyDescent="0.15">
      <c r="A19" s="3">
        <v>14830307</v>
      </c>
      <c r="B19" s="4">
        <f>YEAR([1]!Table1[[#This Row],[Posting_Date]])</f>
        <v>2019</v>
      </c>
      <c r="C19" s="4" t="str">
        <f>TEXT([1]!Table1[[#This Row],[Posting_Date]],"mmm")</f>
        <v>Jan</v>
      </c>
      <c r="D19" s="5" t="s">
        <v>595</v>
      </c>
      <c r="E19" s="4" t="s">
        <v>1767</v>
      </c>
      <c r="F19" s="4" t="s">
        <v>596</v>
      </c>
      <c r="G19" s="4" t="s">
        <v>16</v>
      </c>
      <c r="H19" s="4" t="s">
        <v>49</v>
      </c>
      <c r="I19" s="4"/>
      <c r="J19" s="4" t="s">
        <v>18</v>
      </c>
      <c r="K19" s="6">
        <v>32.97</v>
      </c>
    </row>
    <row r="20" spans="1:11" x14ac:dyDescent="0.15">
      <c r="A20" s="3">
        <v>16412440</v>
      </c>
      <c r="B20" s="4">
        <f>YEAR([1]!Table1[[#This Row],[Posting_Date]])</f>
        <v>2019</v>
      </c>
      <c r="C20" s="4" t="str">
        <f>TEXT([1]!Table1[[#This Row],[Posting_Date]],"mmm")</f>
        <v>Jan</v>
      </c>
      <c r="D20" s="5" t="s">
        <v>8</v>
      </c>
      <c r="E20" s="4" t="s">
        <v>1621</v>
      </c>
      <c r="F20" s="4" t="s">
        <v>9</v>
      </c>
      <c r="G20" s="4" t="s">
        <v>10</v>
      </c>
      <c r="H20" s="4" t="s">
        <v>12</v>
      </c>
      <c r="I20" s="4" t="s">
        <v>11</v>
      </c>
      <c r="J20" s="4" t="s">
        <v>13</v>
      </c>
      <c r="K20" s="6">
        <v>4715.0200000000004</v>
      </c>
    </row>
    <row r="21" spans="1:11" x14ac:dyDescent="0.15">
      <c r="A21" s="3">
        <v>66889176</v>
      </c>
      <c r="B21" s="4">
        <f>YEAR([1]!Table1[[#This Row],[Posting_Date]])</f>
        <v>2019</v>
      </c>
      <c r="C21" s="4" t="str">
        <f>TEXT([1]!Table1[[#This Row],[Posting_Date]],"mmm")</f>
        <v>Jan</v>
      </c>
      <c r="D21" s="5" t="s">
        <v>8</v>
      </c>
      <c r="E21" s="4" t="s">
        <v>1641</v>
      </c>
      <c r="F21" s="4" t="s">
        <v>1442</v>
      </c>
      <c r="G21" s="4" t="s">
        <v>21</v>
      </c>
      <c r="H21" s="4" t="s">
        <v>49</v>
      </c>
      <c r="I21" s="4"/>
      <c r="J21" s="4" t="s">
        <v>31</v>
      </c>
      <c r="K21" s="6">
        <v>80.260000000000005</v>
      </c>
    </row>
    <row r="22" spans="1:11" x14ac:dyDescent="0.15">
      <c r="A22" s="3">
        <v>57929556</v>
      </c>
      <c r="B22" s="4">
        <f>YEAR([1]!Table1[[#This Row],[Posting_Date]])</f>
        <v>2019</v>
      </c>
      <c r="C22" s="4" t="str">
        <f>TEXT([1]!Table1[[#This Row],[Posting_Date]],"mmm")</f>
        <v>Jan</v>
      </c>
      <c r="D22" s="5" t="s">
        <v>173</v>
      </c>
      <c r="E22" s="4" t="s">
        <v>1611</v>
      </c>
      <c r="F22" s="4" t="s">
        <v>611</v>
      </c>
      <c r="G22" s="4" t="s">
        <v>21</v>
      </c>
      <c r="H22" s="4" t="s">
        <v>49</v>
      </c>
      <c r="I22" s="4"/>
      <c r="J22" s="4" t="s">
        <v>31</v>
      </c>
      <c r="K22" s="6">
        <v>95.76</v>
      </c>
    </row>
    <row r="23" spans="1:11" x14ac:dyDescent="0.15">
      <c r="A23" s="3">
        <v>73277929</v>
      </c>
      <c r="B23" s="4">
        <f>YEAR([1]!Table1[[#This Row],[Posting_Date]])</f>
        <v>2019</v>
      </c>
      <c r="C23" s="4" t="str">
        <f>TEXT([1]!Table1[[#This Row],[Posting_Date]],"mmm")</f>
        <v>Jan</v>
      </c>
      <c r="D23" s="5" t="s">
        <v>173</v>
      </c>
      <c r="E23" s="4" t="s">
        <v>1621</v>
      </c>
      <c r="F23" s="4" t="s">
        <v>174</v>
      </c>
      <c r="G23" s="4" t="s">
        <v>83</v>
      </c>
      <c r="H23" s="4" t="s">
        <v>49</v>
      </c>
      <c r="I23" s="4"/>
      <c r="J23" s="4" t="s">
        <v>84</v>
      </c>
      <c r="K23" s="6">
        <v>4313.18</v>
      </c>
    </row>
    <row r="24" spans="1:11" x14ac:dyDescent="0.15">
      <c r="A24" s="3">
        <v>43175941</v>
      </c>
      <c r="B24" s="4">
        <f>YEAR([1]!Table1[[#This Row],[Posting_Date]])</f>
        <v>2019</v>
      </c>
      <c r="C24" s="4" t="str">
        <f>TEXT([1]!Table1[[#This Row],[Posting_Date]],"mmm")</f>
        <v>Jan</v>
      </c>
      <c r="D24" s="5" t="s">
        <v>270</v>
      </c>
      <c r="E24" s="4" t="s">
        <v>1766</v>
      </c>
      <c r="F24" s="4" t="s">
        <v>271</v>
      </c>
      <c r="G24" s="4" t="s">
        <v>62</v>
      </c>
      <c r="H24" s="4" t="s">
        <v>12</v>
      </c>
      <c r="I24" s="4" t="s">
        <v>11</v>
      </c>
      <c r="J24" s="4" t="s">
        <v>63</v>
      </c>
      <c r="K24" s="6">
        <v>3231.14</v>
      </c>
    </row>
    <row r="25" spans="1:11" x14ac:dyDescent="0.15">
      <c r="A25" s="3">
        <v>64074398</v>
      </c>
      <c r="B25" s="4">
        <f>YEAR([1]!Table1[[#This Row],[Posting_Date]])</f>
        <v>2019</v>
      </c>
      <c r="C25" s="4" t="str">
        <f>TEXT([1]!Table1[[#This Row],[Posting_Date]],"mmm")</f>
        <v>Jan</v>
      </c>
      <c r="D25" s="5" t="s">
        <v>270</v>
      </c>
      <c r="E25" s="4" t="s">
        <v>1621</v>
      </c>
      <c r="F25" s="4" t="s">
        <v>630</v>
      </c>
      <c r="G25" s="4" t="s">
        <v>10</v>
      </c>
      <c r="H25" s="4" t="s">
        <v>12</v>
      </c>
      <c r="I25" s="4" t="s">
        <v>11</v>
      </c>
      <c r="J25" s="4" t="s">
        <v>13</v>
      </c>
      <c r="K25" s="6">
        <v>1502.6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14175-2A17-9242-B356-3411AF014056}">
  <dimension ref="A1:C40"/>
  <sheetViews>
    <sheetView workbookViewId="0">
      <selection activeCell="A3" sqref="A3"/>
    </sheetView>
  </sheetViews>
  <sheetFormatPr baseColWidth="10" defaultRowHeight="14" x14ac:dyDescent="0.15"/>
  <cols>
    <col min="1" max="1" width="11.6640625" bestFit="1" customWidth="1"/>
    <col min="2" max="2" width="14.6640625" bestFit="1" customWidth="1"/>
    <col min="3" max="3" width="14.83203125" bestFit="1" customWidth="1"/>
  </cols>
  <sheetData>
    <row r="1" spans="1:3" x14ac:dyDescent="0.15">
      <c r="A1" s="8" t="s">
        <v>4</v>
      </c>
      <c r="B1" t="s">
        <v>1805</v>
      </c>
    </row>
    <row r="3" spans="1:3" x14ac:dyDescent="0.15">
      <c r="A3" s="8" t="s">
        <v>1802</v>
      </c>
      <c r="B3" t="s">
        <v>1803</v>
      </c>
      <c r="C3" t="s">
        <v>1804</v>
      </c>
    </row>
    <row r="4" spans="1:3" x14ac:dyDescent="0.15">
      <c r="A4" s="9" t="s">
        <v>1790</v>
      </c>
      <c r="B4" s="11">
        <v>96437.829999999987</v>
      </c>
      <c r="C4" s="13"/>
    </row>
    <row r="5" spans="1:3" x14ac:dyDescent="0.15">
      <c r="A5" s="12">
        <v>2019</v>
      </c>
      <c r="B5" s="11">
        <v>53682.140000000007</v>
      </c>
      <c r="C5" s="13"/>
    </row>
    <row r="6" spans="1:3" x14ac:dyDescent="0.15">
      <c r="A6" s="12">
        <v>2020</v>
      </c>
      <c r="B6" s="11">
        <v>42755.689999999988</v>
      </c>
      <c r="C6" s="13">
        <v>-0.20353976201395879</v>
      </c>
    </row>
    <row r="7" spans="1:3" x14ac:dyDescent="0.15">
      <c r="A7" s="9" t="s">
        <v>1791</v>
      </c>
      <c r="B7" s="11">
        <v>115212.06000000003</v>
      </c>
      <c r="C7" s="13"/>
    </row>
    <row r="8" spans="1:3" x14ac:dyDescent="0.15">
      <c r="A8" s="12">
        <v>2019</v>
      </c>
      <c r="B8" s="11">
        <v>52487.020000000019</v>
      </c>
      <c r="C8" s="13"/>
    </row>
    <row r="9" spans="1:3" x14ac:dyDescent="0.15">
      <c r="A9" s="12">
        <v>2020</v>
      </c>
      <c r="B9" s="11">
        <v>62725.04</v>
      </c>
      <c r="C9" s="13">
        <v>0.19505813056256535</v>
      </c>
    </row>
    <row r="10" spans="1:3" x14ac:dyDescent="0.15">
      <c r="A10" s="9" t="s">
        <v>1792</v>
      </c>
      <c r="B10" s="11">
        <v>109965.97999999998</v>
      </c>
      <c r="C10" s="13"/>
    </row>
    <row r="11" spans="1:3" x14ac:dyDescent="0.15">
      <c r="A11" s="12">
        <v>2019</v>
      </c>
      <c r="B11" s="11">
        <v>44257.740000000005</v>
      </c>
      <c r="C11" s="13"/>
    </row>
    <row r="12" spans="1:3" x14ac:dyDescent="0.15">
      <c r="A12" s="12">
        <v>2020</v>
      </c>
      <c r="B12" s="11">
        <v>65708.239999999976</v>
      </c>
      <c r="C12" s="13">
        <v>0.48467228557083952</v>
      </c>
    </row>
    <row r="13" spans="1:3" x14ac:dyDescent="0.15">
      <c r="A13" s="9" t="s">
        <v>1793</v>
      </c>
      <c r="B13" s="11">
        <v>85897.819999999992</v>
      </c>
      <c r="C13" s="13"/>
    </row>
    <row r="14" spans="1:3" x14ac:dyDescent="0.15">
      <c r="A14" s="12">
        <v>2019</v>
      </c>
      <c r="B14" s="11">
        <v>38018.979999999996</v>
      </c>
      <c r="C14" s="13"/>
    </row>
    <row r="15" spans="1:3" x14ac:dyDescent="0.15">
      <c r="A15" s="12">
        <v>2020</v>
      </c>
      <c r="B15" s="11">
        <v>47878.84</v>
      </c>
      <c r="C15" s="13">
        <v>0.25934046626185137</v>
      </c>
    </row>
    <row r="16" spans="1:3" x14ac:dyDescent="0.15">
      <c r="A16" s="9" t="s">
        <v>1794</v>
      </c>
      <c r="B16" s="11">
        <v>100945.23999999999</v>
      </c>
      <c r="C16" s="13"/>
    </row>
    <row r="17" spans="1:3" x14ac:dyDescent="0.15">
      <c r="A17" s="12">
        <v>2019</v>
      </c>
      <c r="B17" s="11">
        <v>54078.510000000009</v>
      </c>
      <c r="C17" s="13"/>
    </row>
    <row r="18" spans="1:3" x14ac:dyDescent="0.15">
      <c r="A18" s="12">
        <v>2020</v>
      </c>
      <c r="B18" s="11">
        <v>46866.729999999981</v>
      </c>
      <c r="C18" s="13">
        <v>-0.13335759435679767</v>
      </c>
    </row>
    <row r="19" spans="1:3" x14ac:dyDescent="0.15">
      <c r="A19" s="9" t="s">
        <v>1795</v>
      </c>
      <c r="B19" s="11">
        <v>107245.14999999998</v>
      </c>
      <c r="C19" s="13"/>
    </row>
    <row r="20" spans="1:3" x14ac:dyDescent="0.15">
      <c r="A20" s="12">
        <v>2019</v>
      </c>
      <c r="B20" s="11">
        <v>63332.799999999988</v>
      </c>
      <c r="C20" s="13"/>
    </row>
    <row r="21" spans="1:3" x14ac:dyDescent="0.15">
      <c r="A21" s="12">
        <v>2020</v>
      </c>
      <c r="B21" s="11">
        <v>43912.349999999991</v>
      </c>
      <c r="C21" s="13">
        <v>-0.30664126645277012</v>
      </c>
    </row>
    <row r="22" spans="1:3" x14ac:dyDescent="0.15">
      <c r="A22" s="9" t="s">
        <v>1796</v>
      </c>
      <c r="B22" s="11">
        <v>88142.13</v>
      </c>
      <c r="C22" s="13"/>
    </row>
    <row r="23" spans="1:3" x14ac:dyDescent="0.15">
      <c r="A23" s="12">
        <v>2019</v>
      </c>
      <c r="B23" s="11">
        <v>36616.1</v>
      </c>
      <c r="C23" s="13"/>
    </row>
    <row r="24" spans="1:3" x14ac:dyDescent="0.15">
      <c r="A24" s="12">
        <v>2020</v>
      </c>
      <c r="B24" s="11">
        <v>51526.03</v>
      </c>
      <c r="C24" s="13">
        <v>0.40719601486777679</v>
      </c>
    </row>
    <row r="25" spans="1:3" x14ac:dyDescent="0.15">
      <c r="A25" s="9" t="s">
        <v>1797</v>
      </c>
      <c r="B25" s="11">
        <v>101473.79000000001</v>
      </c>
      <c r="C25" s="13"/>
    </row>
    <row r="26" spans="1:3" x14ac:dyDescent="0.15">
      <c r="A26" s="12">
        <v>2019</v>
      </c>
      <c r="B26" s="11">
        <v>42401.840000000004</v>
      </c>
      <c r="C26" s="13"/>
    </row>
    <row r="27" spans="1:3" x14ac:dyDescent="0.15">
      <c r="A27" s="12">
        <v>2020</v>
      </c>
      <c r="B27" s="11">
        <v>59071.950000000012</v>
      </c>
      <c r="C27" s="13">
        <v>0.39314591064916066</v>
      </c>
    </row>
    <row r="28" spans="1:3" x14ac:dyDescent="0.15">
      <c r="A28" s="9" t="s">
        <v>1798</v>
      </c>
      <c r="B28" s="11">
        <v>126862.38999999998</v>
      </c>
      <c r="C28" s="13"/>
    </row>
    <row r="29" spans="1:3" x14ac:dyDescent="0.15">
      <c r="A29" s="12">
        <v>2019</v>
      </c>
      <c r="B29" s="11">
        <v>84639.389999999985</v>
      </c>
      <c r="C29" s="13"/>
    </row>
    <row r="30" spans="1:3" x14ac:dyDescent="0.15">
      <c r="A30" s="12">
        <v>2020</v>
      </c>
      <c r="B30" s="11">
        <v>42222.999999999993</v>
      </c>
      <c r="C30" s="13">
        <v>-0.50114243498210465</v>
      </c>
    </row>
    <row r="31" spans="1:3" x14ac:dyDescent="0.15">
      <c r="A31" s="9" t="s">
        <v>1799</v>
      </c>
      <c r="B31" s="11">
        <v>99066.160000000033</v>
      </c>
      <c r="C31" s="13"/>
    </row>
    <row r="32" spans="1:3" x14ac:dyDescent="0.15">
      <c r="A32" s="12">
        <v>2019</v>
      </c>
      <c r="B32" s="11">
        <v>39875.890000000014</v>
      </c>
      <c r="C32" s="13"/>
    </row>
    <row r="33" spans="1:3" x14ac:dyDescent="0.15">
      <c r="A33" s="12">
        <v>2020</v>
      </c>
      <c r="B33" s="11">
        <v>59190.270000000026</v>
      </c>
      <c r="C33" s="13">
        <v>0.48436235529790067</v>
      </c>
    </row>
    <row r="34" spans="1:3" x14ac:dyDescent="0.15">
      <c r="A34" s="9" t="s">
        <v>1800</v>
      </c>
      <c r="B34" s="11">
        <v>107001.61999999997</v>
      </c>
      <c r="C34" s="13"/>
    </row>
    <row r="35" spans="1:3" x14ac:dyDescent="0.15">
      <c r="A35" s="12">
        <v>2019</v>
      </c>
      <c r="B35" s="11">
        <v>45761.469999999979</v>
      </c>
      <c r="C35" s="13"/>
    </row>
    <row r="36" spans="1:3" x14ac:dyDescent="0.15">
      <c r="A36" s="12">
        <v>2020</v>
      </c>
      <c r="B36" s="11">
        <v>61240.149999999987</v>
      </c>
      <c r="C36" s="13">
        <v>0.33824700124362295</v>
      </c>
    </row>
    <row r="37" spans="1:3" x14ac:dyDescent="0.15">
      <c r="A37" s="9" t="s">
        <v>1801</v>
      </c>
      <c r="B37" s="11">
        <v>128069.22</v>
      </c>
      <c r="C37" s="13"/>
    </row>
    <row r="38" spans="1:3" x14ac:dyDescent="0.15">
      <c r="A38" s="12">
        <v>2019</v>
      </c>
      <c r="B38" s="11">
        <v>59933.44000000001</v>
      </c>
      <c r="C38" s="13"/>
    </row>
    <row r="39" spans="1:3" x14ac:dyDescent="0.15">
      <c r="A39" s="12">
        <v>2020</v>
      </c>
      <c r="B39" s="11">
        <v>68135.78</v>
      </c>
      <c r="C39" s="13">
        <v>0.13685748723917712</v>
      </c>
    </row>
    <row r="40" spans="1:3" x14ac:dyDescent="0.15">
      <c r="A40" s="9" t="s">
        <v>1788</v>
      </c>
      <c r="B40" s="11">
        <v>1266319.3899999999</v>
      </c>
      <c r="C40"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0F52C-0287-EC4F-B27E-77E460C3DDB3}">
  <dimension ref="A2:D19"/>
  <sheetViews>
    <sheetView workbookViewId="0">
      <selection activeCell="B5" sqref="B5"/>
    </sheetView>
  </sheetViews>
  <sheetFormatPr baseColWidth="10" defaultRowHeight="14" x14ac:dyDescent="0.15"/>
  <cols>
    <col min="1" max="1" width="18.1640625" bestFit="1" customWidth="1"/>
    <col min="2" max="2" width="17" bestFit="1" customWidth="1"/>
    <col min="3" max="3" width="10" bestFit="1" customWidth="1"/>
    <col min="4" max="4" width="11.6640625" bestFit="1" customWidth="1"/>
  </cols>
  <sheetData>
    <row r="2" spans="1:4" x14ac:dyDescent="0.15">
      <c r="A2" s="8" t="s">
        <v>4</v>
      </c>
      <c r="B2" t="s">
        <v>1805</v>
      </c>
    </row>
    <row r="3" spans="1:4" x14ac:dyDescent="0.15">
      <c r="A3" s="8" t="s">
        <v>6</v>
      </c>
      <c r="B3" t="s">
        <v>1805</v>
      </c>
    </row>
    <row r="5" spans="1:4" x14ac:dyDescent="0.15">
      <c r="A5" s="8" t="s">
        <v>1789</v>
      </c>
      <c r="B5" s="8" t="s">
        <v>1806</v>
      </c>
    </row>
    <row r="6" spans="1:4" x14ac:dyDescent="0.15">
      <c r="A6" s="8" t="s">
        <v>1787</v>
      </c>
      <c r="B6">
        <v>2019</v>
      </c>
      <c r="C6">
        <v>2020</v>
      </c>
      <c r="D6" t="s">
        <v>1788</v>
      </c>
    </row>
    <row r="7" spans="1:4" x14ac:dyDescent="0.15">
      <c r="A7" s="9" t="s">
        <v>1790</v>
      </c>
      <c r="B7" s="14">
        <v>53682.140000000007</v>
      </c>
      <c r="C7" s="14">
        <v>42755.689999999988</v>
      </c>
      <c r="D7" s="14">
        <v>96437.829999999987</v>
      </c>
    </row>
    <row r="8" spans="1:4" x14ac:dyDescent="0.15">
      <c r="A8" s="9" t="s">
        <v>1791</v>
      </c>
      <c r="B8" s="14">
        <v>52487.020000000019</v>
      </c>
      <c r="C8" s="14">
        <v>62725.04</v>
      </c>
      <c r="D8" s="14">
        <v>115212.06000000003</v>
      </c>
    </row>
    <row r="9" spans="1:4" x14ac:dyDescent="0.15">
      <c r="A9" s="9" t="s">
        <v>1792</v>
      </c>
      <c r="B9" s="14">
        <v>44257.740000000005</v>
      </c>
      <c r="C9" s="14">
        <v>65708.239999999976</v>
      </c>
      <c r="D9" s="14">
        <v>109965.97999999998</v>
      </c>
    </row>
    <row r="10" spans="1:4" x14ac:dyDescent="0.15">
      <c r="A10" s="9" t="s">
        <v>1793</v>
      </c>
      <c r="B10" s="14">
        <v>38018.979999999996</v>
      </c>
      <c r="C10" s="14">
        <v>47878.84</v>
      </c>
      <c r="D10" s="14">
        <v>85897.819999999992</v>
      </c>
    </row>
    <row r="11" spans="1:4" x14ac:dyDescent="0.15">
      <c r="A11" s="9" t="s">
        <v>1794</v>
      </c>
      <c r="B11" s="14">
        <v>54078.510000000009</v>
      </c>
      <c r="C11" s="14">
        <v>46866.729999999981</v>
      </c>
      <c r="D11" s="14">
        <v>100945.23999999999</v>
      </c>
    </row>
    <row r="12" spans="1:4" x14ac:dyDescent="0.15">
      <c r="A12" s="9" t="s">
        <v>1795</v>
      </c>
      <c r="B12" s="14">
        <v>63332.799999999988</v>
      </c>
      <c r="C12" s="14">
        <v>43912.349999999991</v>
      </c>
      <c r="D12" s="14">
        <v>107245.14999999998</v>
      </c>
    </row>
    <row r="13" spans="1:4" x14ac:dyDescent="0.15">
      <c r="A13" s="9" t="s">
        <v>1796</v>
      </c>
      <c r="B13" s="14">
        <v>36616.1</v>
      </c>
      <c r="C13" s="14">
        <v>51526.03</v>
      </c>
      <c r="D13" s="14">
        <v>88142.13</v>
      </c>
    </row>
    <row r="14" spans="1:4" x14ac:dyDescent="0.15">
      <c r="A14" s="9" t="s">
        <v>1797</v>
      </c>
      <c r="B14" s="14">
        <v>42401.840000000004</v>
      </c>
      <c r="C14" s="14">
        <v>59071.950000000012</v>
      </c>
      <c r="D14" s="14">
        <v>101473.79000000001</v>
      </c>
    </row>
    <row r="15" spans="1:4" x14ac:dyDescent="0.15">
      <c r="A15" s="9" t="s">
        <v>1798</v>
      </c>
      <c r="B15" s="14">
        <v>84639.389999999985</v>
      </c>
      <c r="C15" s="14">
        <v>42222.999999999993</v>
      </c>
      <c r="D15" s="14">
        <v>126862.38999999998</v>
      </c>
    </row>
    <row r="16" spans="1:4" x14ac:dyDescent="0.15">
      <c r="A16" s="9" t="s">
        <v>1799</v>
      </c>
      <c r="B16" s="14">
        <v>39875.890000000014</v>
      </c>
      <c r="C16" s="14">
        <v>59190.270000000026</v>
      </c>
      <c r="D16" s="14">
        <v>99066.160000000033</v>
      </c>
    </row>
    <row r="17" spans="1:4" x14ac:dyDescent="0.15">
      <c r="A17" s="9" t="s">
        <v>1800</v>
      </c>
      <c r="B17" s="14">
        <v>45761.469999999979</v>
      </c>
      <c r="C17" s="14">
        <v>61240.149999999987</v>
      </c>
      <c r="D17" s="14">
        <v>107001.61999999997</v>
      </c>
    </row>
    <row r="18" spans="1:4" x14ac:dyDescent="0.15">
      <c r="A18" s="9" t="s">
        <v>1801</v>
      </c>
      <c r="B18" s="14">
        <v>59933.44000000001</v>
      </c>
      <c r="C18" s="14">
        <v>68135.78</v>
      </c>
      <c r="D18" s="14">
        <v>128069.22</v>
      </c>
    </row>
    <row r="19" spans="1:4" x14ac:dyDescent="0.15">
      <c r="A19" s="9" t="s">
        <v>1788</v>
      </c>
      <c r="B19" s="14">
        <v>615085.32000000007</v>
      </c>
      <c r="C19" s="14">
        <v>651234.06999999995</v>
      </c>
      <c r="D19" s="14">
        <v>1266319.3899999999</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A10E7-E360-B140-87DB-A278F45BAAE3}">
  <dimension ref="A1:B13"/>
  <sheetViews>
    <sheetView workbookViewId="0">
      <selection activeCell="B8" sqref="B8"/>
    </sheetView>
  </sheetViews>
  <sheetFormatPr baseColWidth="10" defaultRowHeight="14" x14ac:dyDescent="0.15"/>
  <cols>
    <col min="1" max="1" width="18.1640625" bestFit="1" customWidth="1"/>
    <col min="2" max="2" width="15.1640625" bestFit="1" customWidth="1"/>
    <col min="3" max="3" width="10" bestFit="1" customWidth="1"/>
    <col min="4" max="4" width="11.6640625" bestFit="1" customWidth="1"/>
  </cols>
  <sheetData>
    <row r="1" spans="1:2" x14ac:dyDescent="0.15">
      <c r="A1" s="8" t="s">
        <v>1785</v>
      </c>
      <c r="B1" t="s">
        <v>1805</v>
      </c>
    </row>
    <row r="2" spans="1:2" x14ac:dyDescent="0.15">
      <c r="A2" s="8" t="s">
        <v>6</v>
      </c>
      <c r="B2" t="s">
        <v>1805</v>
      </c>
    </row>
    <row r="4" spans="1:2" x14ac:dyDescent="0.15">
      <c r="A4" s="8" t="s">
        <v>1787</v>
      </c>
      <c r="B4" t="s">
        <v>1789</v>
      </c>
    </row>
    <row r="5" spans="1:2" x14ac:dyDescent="0.15">
      <c r="A5" s="9" t="s">
        <v>26</v>
      </c>
      <c r="B5" s="14">
        <v>188793.97999999998</v>
      </c>
    </row>
    <row r="6" spans="1:2" x14ac:dyDescent="0.15">
      <c r="A6" s="9" t="s">
        <v>44</v>
      </c>
      <c r="B6" s="14">
        <v>166219.01999999999</v>
      </c>
    </row>
    <row r="7" spans="1:2" x14ac:dyDescent="0.15">
      <c r="A7" s="9" t="s">
        <v>16</v>
      </c>
      <c r="B7" s="14">
        <v>162275.22000000003</v>
      </c>
    </row>
    <row r="8" spans="1:2" x14ac:dyDescent="0.15">
      <c r="A8" s="9" t="s">
        <v>83</v>
      </c>
      <c r="B8" s="14">
        <v>160927.22000000006</v>
      </c>
    </row>
    <row r="9" spans="1:2" x14ac:dyDescent="0.15">
      <c r="A9" s="9" t="s">
        <v>10</v>
      </c>
      <c r="B9" s="14">
        <v>160583.76999999993</v>
      </c>
    </row>
    <row r="10" spans="1:2" x14ac:dyDescent="0.15">
      <c r="A10" s="9" t="s">
        <v>30</v>
      </c>
      <c r="B10" s="14">
        <v>153113.2399999999</v>
      </c>
    </row>
    <row r="11" spans="1:2" x14ac:dyDescent="0.15">
      <c r="A11" s="9" t="s">
        <v>21</v>
      </c>
      <c r="B11" s="14">
        <v>150055.30000000008</v>
      </c>
    </row>
    <row r="12" spans="1:2" x14ac:dyDescent="0.15">
      <c r="A12" s="9" t="s">
        <v>62</v>
      </c>
      <c r="B12" s="14">
        <v>124351.64000000001</v>
      </c>
    </row>
    <row r="13" spans="1:2" x14ac:dyDescent="0.15">
      <c r="A13" s="9" t="s">
        <v>1788</v>
      </c>
      <c r="B13" s="14">
        <v>1266319.3899999999</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5EF4-EC78-0041-B3DD-3CDCCFC9C943}">
  <dimension ref="A1:B16"/>
  <sheetViews>
    <sheetView workbookViewId="0">
      <selection activeCell="B5" sqref="B5"/>
    </sheetView>
  </sheetViews>
  <sheetFormatPr baseColWidth="10" defaultRowHeight="14" x14ac:dyDescent="0.15"/>
  <cols>
    <col min="1" max="1" width="18.1640625" bestFit="1" customWidth="1"/>
    <col min="2" max="2" width="15.1640625" bestFit="1" customWidth="1"/>
    <col min="3" max="3" width="10" bestFit="1" customWidth="1"/>
    <col min="4" max="4" width="11.6640625" bestFit="1" customWidth="1"/>
  </cols>
  <sheetData>
    <row r="1" spans="1:2" x14ac:dyDescent="0.15">
      <c r="A1" s="8" t="s">
        <v>1785</v>
      </c>
      <c r="B1" t="s">
        <v>1805</v>
      </c>
    </row>
    <row r="2" spans="1:2" x14ac:dyDescent="0.15">
      <c r="A2" s="8" t="s">
        <v>4</v>
      </c>
      <c r="B2" t="s">
        <v>1805</v>
      </c>
    </row>
    <row r="3" spans="1:2" x14ac:dyDescent="0.15">
      <c r="A3" s="8" t="s">
        <v>6</v>
      </c>
      <c r="B3" t="s">
        <v>1805</v>
      </c>
    </row>
    <row r="5" spans="1:2" x14ac:dyDescent="0.15">
      <c r="A5" s="8" t="s">
        <v>1787</v>
      </c>
      <c r="B5" t="s">
        <v>1789</v>
      </c>
    </row>
    <row r="6" spans="1:2" x14ac:dyDescent="0.15">
      <c r="A6" s="9" t="s">
        <v>1663</v>
      </c>
      <c r="B6" s="14">
        <v>5028.5199999999995</v>
      </c>
    </row>
    <row r="7" spans="1:2" x14ac:dyDescent="0.15">
      <c r="A7" s="9" t="s">
        <v>1623</v>
      </c>
      <c r="B7" s="14">
        <v>7170.54</v>
      </c>
    </row>
    <row r="8" spans="1:2" x14ac:dyDescent="0.15">
      <c r="A8" s="9" t="s">
        <v>1588</v>
      </c>
      <c r="B8" s="14">
        <v>8535.0400000000009</v>
      </c>
    </row>
    <row r="9" spans="1:2" x14ac:dyDescent="0.15">
      <c r="A9" s="9" t="s">
        <v>1664</v>
      </c>
      <c r="B9" s="14">
        <v>13064.340000000002</v>
      </c>
    </row>
    <row r="10" spans="1:2" x14ac:dyDescent="0.15">
      <c r="A10" s="9" t="s">
        <v>1662</v>
      </c>
      <c r="B10" s="14">
        <v>39963.229999999996</v>
      </c>
    </row>
    <row r="11" spans="1:2" x14ac:dyDescent="0.15">
      <c r="A11" s="9" t="s">
        <v>1766</v>
      </c>
      <c r="B11" s="14">
        <v>106206.38</v>
      </c>
    </row>
    <row r="12" spans="1:2" x14ac:dyDescent="0.15">
      <c r="A12" s="9" t="s">
        <v>1611</v>
      </c>
      <c r="B12" s="14">
        <v>117500.67000000001</v>
      </c>
    </row>
    <row r="13" spans="1:2" x14ac:dyDescent="0.15">
      <c r="A13" s="9" t="s">
        <v>1618</v>
      </c>
      <c r="B13" s="14">
        <v>193556.97999999984</v>
      </c>
    </row>
    <row r="14" spans="1:2" x14ac:dyDescent="0.15">
      <c r="A14" s="9" t="s">
        <v>1767</v>
      </c>
      <c r="B14" s="14">
        <v>284103.53000000009</v>
      </c>
    </row>
    <row r="15" spans="1:2" x14ac:dyDescent="0.15">
      <c r="A15" s="9" t="s">
        <v>1621</v>
      </c>
      <c r="B15" s="14">
        <v>306902.79000000015</v>
      </c>
    </row>
    <row r="16" spans="1:2" x14ac:dyDescent="0.15">
      <c r="A16" s="9" t="s">
        <v>1788</v>
      </c>
      <c r="B16" s="14">
        <v>1082032.0200000003</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942BA-7648-624A-A70C-53EE3849C586}">
  <dimension ref="A1:B11"/>
  <sheetViews>
    <sheetView workbookViewId="0">
      <selection activeCell="B6" sqref="B6"/>
    </sheetView>
  </sheetViews>
  <sheetFormatPr baseColWidth="10" defaultRowHeight="14" x14ac:dyDescent="0.15"/>
  <cols>
    <col min="1" max="1" width="17.1640625" bestFit="1" customWidth="1"/>
    <col min="2" max="2" width="15.1640625" bestFit="1" customWidth="1"/>
    <col min="3" max="3" width="10" bestFit="1" customWidth="1"/>
    <col min="4" max="4" width="11.6640625" bestFit="1" customWidth="1"/>
  </cols>
  <sheetData>
    <row r="1" spans="1:2" x14ac:dyDescent="0.15">
      <c r="A1" s="8" t="s">
        <v>1785</v>
      </c>
      <c r="B1" t="s">
        <v>1805</v>
      </c>
    </row>
    <row r="2" spans="1:2" x14ac:dyDescent="0.15">
      <c r="A2" s="8" t="s">
        <v>4</v>
      </c>
      <c r="B2" t="s">
        <v>1805</v>
      </c>
    </row>
    <row r="4" spans="1:2" x14ac:dyDescent="0.15">
      <c r="A4" s="8" t="s">
        <v>1787</v>
      </c>
      <c r="B4" t="s">
        <v>1789</v>
      </c>
    </row>
    <row r="5" spans="1:2" x14ac:dyDescent="0.15">
      <c r="A5" s="9" t="s">
        <v>13</v>
      </c>
      <c r="B5" s="14">
        <v>160583.76999999993</v>
      </c>
    </row>
    <row r="6" spans="1:2" x14ac:dyDescent="0.15">
      <c r="A6" s="9" t="s">
        <v>18</v>
      </c>
      <c r="B6" s="14">
        <v>328494.24000000005</v>
      </c>
    </row>
    <row r="7" spans="1:2" x14ac:dyDescent="0.15">
      <c r="A7" s="9" t="s">
        <v>63</v>
      </c>
      <c r="B7" s="14">
        <v>124351.64000000001</v>
      </c>
    </row>
    <row r="8" spans="1:2" x14ac:dyDescent="0.15">
      <c r="A8" s="9" t="s">
        <v>27</v>
      </c>
      <c r="B8" s="14">
        <v>188793.97999999998</v>
      </c>
    </row>
    <row r="9" spans="1:2" x14ac:dyDescent="0.15">
      <c r="A9" s="9" t="s">
        <v>84</v>
      </c>
      <c r="B9" s="14">
        <v>160927.22000000006</v>
      </c>
    </row>
    <row r="10" spans="1:2" x14ac:dyDescent="0.15">
      <c r="A10" s="9" t="s">
        <v>31</v>
      </c>
      <c r="B10" s="14">
        <v>303168.5400000001</v>
      </c>
    </row>
    <row r="11" spans="1:2" x14ac:dyDescent="0.15">
      <c r="A11" s="9" t="s">
        <v>1788</v>
      </c>
      <c r="B11" s="14">
        <v>1266319.3900000001</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7DD9A-DB16-6742-AD72-6564C545D519}">
  <dimension ref="A1:B11"/>
  <sheetViews>
    <sheetView workbookViewId="0">
      <selection activeCell="B5" sqref="B5"/>
    </sheetView>
  </sheetViews>
  <sheetFormatPr baseColWidth="10" defaultRowHeight="14" x14ac:dyDescent="0.15"/>
  <cols>
    <col min="1" max="1" width="18.1640625" bestFit="1" customWidth="1"/>
    <col min="2" max="2" width="15.1640625" bestFit="1" customWidth="1"/>
    <col min="3" max="3" width="10" bestFit="1" customWidth="1"/>
    <col min="4" max="4" width="11.6640625" bestFit="1" customWidth="1"/>
  </cols>
  <sheetData>
    <row r="1" spans="1:2" x14ac:dyDescent="0.15">
      <c r="A1" s="8" t="s">
        <v>1785</v>
      </c>
      <c r="B1" t="s">
        <v>1805</v>
      </c>
    </row>
    <row r="2" spans="1:2" x14ac:dyDescent="0.15">
      <c r="A2" s="8" t="s">
        <v>4</v>
      </c>
      <c r="B2" t="s">
        <v>1805</v>
      </c>
    </row>
    <row r="3" spans="1:2" x14ac:dyDescent="0.15">
      <c r="A3" s="8" t="s">
        <v>6</v>
      </c>
      <c r="B3" t="s">
        <v>1805</v>
      </c>
    </row>
    <row r="5" spans="1:2" x14ac:dyDescent="0.15">
      <c r="A5" s="8" t="s">
        <v>1787</v>
      </c>
      <c r="B5" t="s">
        <v>1789</v>
      </c>
    </row>
    <row r="6" spans="1:2" x14ac:dyDescent="0.15">
      <c r="A6" s="9" t="s">
        <v>12</v>
      </c>
      <c r="B6" s="14">
        <v>568743.72999999975</v>
      </c>
    </row>
    <row r="7" spans="1:2" x14ac:dyDescent="0.15">
      <c r="A7" s="9" t="s">
        <v>49</v>
      </c>
      <c r="B7" s="14">
        <v>561766.0499999997</v>
      </c>
    </row>
    <row r="8" spans="1:2" x14ac:dyDescent="0.15">
      <c r="A8" s="9" t="s">
        <v>37</v>
      </c>
      <c r="B8" s="14">
        <v>68500</v>
      </c>
    </row>
    <row r="9" spans="1:2" x14ac:dyDescent="0.15">
      <c r="A9" s="9" t="s">
        <v>23</v>
      </c>
      <c r="B9" s="14">
        <v>58056.089999999967</v>
      </c>
    </row>
    <row r="10" spans="1:2" x14ac:dyDescent="0.15">
      <c r="A10" s="9" t="s">
        <v>1765</v>
      </c>
      <c r="B10" s="14">
        <v>9253.52</v>
      </c>
    </row>
    <row r="11" spans="1:2" x14ac:dyDescent="0.15">
      <c r="A11" s="9" t="s">
        <v>1788</v>
      </c>
      <c r="B11" s="14">
        <v>1266319.3899999992</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5B8D1-33B4-6A46-A7F9-0730147583EE}">
  <dimension ref="A1:B21"/>
  <sheetViews>
    <sheetView zoomScale="75" workbookViewId="0">
      <selection activeCell="B8" sqref="B8"/>
    </sheetView>
  </sheetViews>
  <sheetFormatPr baseColWidth="10" defaultRowHeight="14" x14ac:dyDescent="0.15"/>
  <cols>
    <col min="1" max="1" width="18.1640625" bestFit="1" customWidth="1"/>
    <col min="2" max="2" width="23.6640625" bestFit="1" customWidth="1"/>
    <col min="3" max="3" width="10" bestFit="1" customWidth="1"/>
    <col min="4" max="4" width="11.6640625" bestFit="1" customWidth="1"/>
  </cols>
  <sheetData>
    <row r="1" spans="1:2" x14ac:dyDescent="0.15">
      <c r="A1" s="8" t="s">
        <v>1785</v>
      </c>
      <c r="B1" t="s">
        <v>1805</v>
      </c>
    </row>
    <row r="2" spans="1:2" x14ac:dyDescent="0.15">
      <c r="A2" s="8" t="s">
        <v>4</v>
      </c>
      <c r="B2" t="s">
        <v>1805</v>
      </c>
    </row>
    <row r="3" spans="1:2" x14ac:dyDescent="0.15">
      <c r="A3" s="8" t="s">
        <v>6</v>
      </c>
      <c r="B3" t="s">
        <v>1805</v>
      </c>
    </row>
    <row r="5" spans="1:2" x14ac:dyDescent="0.15">
      <c r="A5" s="8" t="s">
        <v>1808</v>
      </c>
      <c r="B5" t="s">
        <v>1809</v>
      </c>
    </row>
    <row r="6" spans="1:2" x14ac:dyDescent="0.15">
      <c r="A6" s="9" t="s">
        <v>22</v>
      </c>
      <c r="B6" s="14">
        <v>79251.929999999978</v>
      </c>
    </row>
    <row r="7" spans="1:2" x14ac:dyDescent="0.15">
      <c r="A7" s="9" t="s">
        <v>34</v>
      </c>
      <c r="B7" s="14">
        <v>74315.670000000013</v>
      </c>
    </row>
    <row r="8" spans="1:2" x14ac:dyDescent="0.15">
      <c r="A8" s="9" t="s">
        <v>17</v>
      </c>
      <c r="B8" s="14">
        <v>133123.72</v>
      </c>
    </row>
    <row r="9" spans="1:2" x14ac:dyDescent="0.15">
      <c r="A9" s="9" t="s">
        <v>11</v>
      </c>
      <c r="B9" s="14">
        <v>282052.40999999986</v>
      </c>
    </row>
    <row r="10" spans="1:2" x14ac:dyDescent="0.15">
      <c r="A10" s="9" t="s">
        <v>1807</v>
      </c>
      <c r="B10" s="14">
        <v>697575.66</v>
      </c>
    </row>
    <row r="11" spans="1:2" x14ac:dyDescent="0.15">
      <c r="A11" s="9" t="s">
        <v>1788</v>
      </c>
      <c r="B11" s="14">
        <v>1266319.3899999997</v>
      </c>
    </row>
    <row r="17" spans="1:2" x14ac:dyDescent="0.15">
      <c r="A17" s="10" t="s">
        <v>1808</v>
      </c>
      <c r="B17" s="10" t="s">
        <v>1809</v>
      </c>
    </row>
    <row r="18" spans="1:2" x14ac:dyDescent="0.15">
      <c r="A18" s="9" t="s">
        <v>22</v>
      </c>
      <c r="B18" s="14">
        <f>GETPIVOTDATA("Amount",$A$3,"State_Engaged","Colorado")</f>
        <v>79251.929999999978</v>
      </c>
    </row>
    <row r="19" spans="1:2" x14ac:dyDescent="0.15">
      <c r="A19" s="9" t="s">
        <v>34</v>
      </c>
      <c r="B19" s="14">
        <f>GETPIVOTDATA("Amount",$A$3,"State_Engaged","Iowa")</f>
        <v>74315.670000000013</v>
      </c>
    </row>
    <row r="20" spans="1:2" x14ac:dyDescent="0.15">
      <c r="A20" s="9" t="s">
        <v>17</v>
      </c>
      <c r="B20" s="14">
        <f>GETPIVOTDATA("Amount",$A$3,"State_Engaged","Kansas")</f>
        <v>133123.72</v>
      </c>
    </row>
    <row r="21" spans="1:2" x14ac:dyDescent="0.15">
      <c r="A21" s="9" t="s">
        <v>11</v>
      </c>
      <c r="B21" s="14">
        <f>GETPIVOTDATA("Amount",$A$3,"State_Engaged","Nebraska")</f>
        <v>282052.40999999986</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data</vt:lpstr>
      <vt:lpstr>Jan21Data</vt:lpstr>
      <vt:lpstr>SpendingHistoryPT</vt:lpstr>
      <vt:lpstr>SpendingHistoryPC</vt:lpstr>
      <vt:lpstr>ProjectExpenses</vt:lpstr>
      <vt:lpstr>Top10Vendors</vt:lpstr>
      <vt:lpstr>PISummary</vt:lpstr>
      <vt:lpstr>Purpose</vt:lpstr>
      <vt:lpstr>StatesEngaged</vt:lpstr>
      <vt:lpstr>Dashboard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2021-01-25T20:39:32Z</dcterms:created>
  <dcterms:modified xsi:type="dcterms:W3CDTF">2021-01-27T17:58:29Z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2021-01-25T01:03:11Z</dcterms:created>
  <cp:revision>0</cp:revision>
</cp:coreProperties>
</file>